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35" yWindow="-15" windowWidth="7680" windowHeight="7605" tabRatio="751" firstSheet="1" activeTab="1"/>
  </bookViews>
  <sheets>
    <sheet name="laroux" sheetId="1" state="veryHidden" r:id="rId1"/>
    <sheet name="(ปร6)" sheetId="4" r:id="rId2"/>
    <sheet name="ปร5" sheetId="12" r:id="rId3"/>
    <sheet name="สรุปหมวดงาน(ปร5ก)" sheetId="6" r:id="rId4"/>
    <sheet name="สวนที่1-ก่อสร้าง(ปร4)" sheetId="9" r:id="rId5"/>
    <sheet name="คำนวณ Factor F 6%" sheetId="20" r:id="rId6"/>
  </sheets>
  <externalReferences>
    <externalReference r:id="rId7"/>
    <externalReference r:id="rId8"/>
  </externalReferences>
  <definedNames>
    <definedName name="_FAC1">[1]สรุป!$C$307</definedName>
    <definedName name="_Fill" localSheetId="5" hidden="1">[2]PL!#REF!</definedName>
    <definedName name="_Fill" hidden="1">[2]PL!#REF!</definedName>
    <definedName name="DB12_MM." localSheetId="5">#REF!</definedName>
    <definedName name="DB12_MM.">#REF!</definedName>
    <definedName name="DB16_MM." localSheetId="5">#REF!</definedName>
    <definedName name="DB16_MM.">#REF!</definedName>
    <definedName name="DB20_MM." localSheetId="5">#REF!</definedName>
    <definedName name="DB20_MM.">#REF!</definedName>
    <definedName name="DB25_MM." localSheetId="5">#REF!</definedName>
    <definedName name="DB25_MM.">#REF!</definedName>
    <definedName name="DB28_MM." localSheetId="5">#REF!</definedName>
    <definedName name="DB28_MM.">#REF!</definedName>
    <definedName name="factor_table" localSheetId="5">'คำนวณ Factor F 6%'!$F$10:$F$33</definedName>
    <definedName name="factor_table">#REF!</definedName>
    <definedName name="HTML_CodePage" hidden="1">874</definedName>
    <definedName name="HTML_Control" localSheetId="5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_xlnm.Print_Area" localSheetId="1">'(ปร6)'!$A$1:$I$39</definedName>
    <definedName name="_xlnm.Print_Area" localSheetId="5">'คำนวณ Factor F 6%'!$B$2:$G$33</definedName>
    <definedName name="_xlnm.Print_Area" localSheetId="2">ปร5!$A$1:$K$38</definedName>
    <definedName name="_xlnm.Print_Area" localSheetId="3">'สรุปหมวดงาน(ปร5ก)'!$A$1:$G$36</definedName>
    <definedName name="_xlnm.Print_Area" localSheetId="4">'สวนที่1-ก่อสร้าง(ปร4)'!$B$1:$L$357</definedName>
    <definedName name="_xlnm.Print_Area">#REF!</definedName>
    <definedName name="_xlnm.Print_Titles" localSheetId="3">'สรุปหมวดงาน(ปร5ก)'!$1:$9</definedName>
    <definedName name="_xlnm.Print_Titles" localSheetId="4">'สวนที่1-ก่อสร้าง(ปร4)'!$1:$9</definedName>
    <definedName name="WEIGHT" localSheetId="5">#REF!</definedName>
    <definedName name="WEIGHT">#REF!</definedName>
    <definedName name="ใบ" localSheetId="5" hidden="1">{"'SUMMATION'!$B$2:$I$2"}</definedName>
    <definedName name="ใบ" hidden="1">{"'SUMMATION'!$B$2:$I$2"}</definedName>
    <definedName name="ปร.6" localSheetId="5" hidden="1">[2]PL!#REF!</definedName>
    <definedName name="ปร.6" hidden="1">[2]PL!#REF!</definedName>
  </definedNames>
  <calcPr calcId="125725"/>
</workbook>
</file>

<file path=xl/calcChain.xml><?xml version="1.0" encoding="utf-8"?>
<calcChain xmlns="http://schemas.openxmlformats.org/spreadsheetml/2006/main">
  <c r="K48" i="9"/>
  <c r="K47" l="1"/>
  <c r="K45"/>
  <c r="K46" l="1"/>
  <c r="K44" l="1"/>
  <c r="C78" l="1"/>
  <c r="D13" i="6"/>
  <c r="D12"/>
  <c r="D11" l="1"/>
  <c r="E23" i="4"/>
  <c r="K50" i="9"/>
  <c r="K77" s="1"/>
  <c r="K12" s="1"/>
  <c r="K42" l="1"/>
  <c r="D10" i="6"/>
  <c r="F14" i="4" l="1"/>
  <c r="F10" i="12"/>
  <c r="D5" i="20" l="1"/>
  <c r="C9" s="1"/>
  <c r="C8" l="1"/>
  <c r="C12" s="1"/>
  <c r="C10" l="1"/>
  <c r="C13" s="1"/>
  <c r="C14" s="1"/>
  <c r="H10" i="12" l="1"/>
  <c r="C16" i="20"/>
  <c r="E13" i="6" l="1"/>
  <c r="E11"/>
  <c r="F11" s="1"/>
  <c r="D15" i="4"/>
  <c r="F15" s="1"/>
  <c r="F20" s="1"/>
  <c r="E12" i="6"/>
  <c r="F12" s="1"/>
  <c r="I10" i="12"/>
  <c r="I19" s="1"/>
  <c r="E20" s="1"/>
  <c r="E10" i="6"/>
  <c r="F10" s="1"/>
  <c r="F22" l="1"/>
</calcChain>
</file>

<file path=xl/sharedStrings.xml><?xml version="1.0" encoding="utf-8"?>
<sst xmlns="http://schemas.openxmlformats.org/spreadsheetml/2006/main" count="633" uniqueCount="187">
  <si>
    <t>คิดเป็นเงินทั้งสิ้นโดยประมาณ</t>
  </si>
  <si>
    <t>สรุปผลการประมาณราคาค่าก่อสร้าง</t>
  </si>
  <si>
    <t>รวมเงิน (1)+(2)+(3)</t>
  </si>
  <si>
    <t>ลำดับที่</t>
  </si>
  <si>
    <t>ค่างานส่วนที่ 1  ค่าวัสดุและค่าแรงงานหมวดงานก่อสร้าง  ( ทุน )</t>
  </si>
  <si>
    <t xml:space="preserve">       ราคารวมค่า Factor- F </t>
  </si>
  <si>
    <t>ค่างานส่วนที่ 2  หมวดงานครุภัณฑ์สั่งซื้อหรือจัดซื้อ</t>
  </si>
  <si>
    <t xml:space="preserve">       ราคารวมค่า ภาษีมูลค่าเพิ่ม ( VAT ) </t>
  </si>
  <si>
    <t>ค่างานส่วนที่ 3  ค่าใช้จ่ายพิเศษตามข้อกำหนด ( ถ้ามี )</t>
  </si>
  <si>
    <t>ราคาค่าก่อสร้าง</t>
  </si>
  <si>
    <t xml:space="preserve"> </t>
  </si>
  <si>
    <t>พื้นที่อาคาร</t>
  </si>
  <si>
    <t>ตร.ม.</t>
  </si>
  <si>
    <t>ลำดับ</t>
  </si>
  <si>
    <t>หมายเหตุ</t>
  </si>
  <si>
    <t>รายการ</t>
  </si>
  <si>
    <t>หน่วย</t>
  </si>
  <si>
    <t>จำนวน</t>
  </si>
  <si>
    <t>ค่าวัสดุ</t>
  </si>
  <si>
    <t>ค่าแรงงาน</t>
  </si>
  <si>
    <t>รวมเงิน</t>
  </si>
  <si>
    <t>รวม</t>
  </si>
  <si>
    <t>ตาราง Factor F  งานอาคาร</t>
  </si>
  <si>
    <t>เงินล่วงหน้าจ่าย</t>
  </si>
  <si>
    <t>เงินประกันผลงานหัก</t>
  </si>
  <si>
    <t>ดอกเบี้ยเงินกู้</t>
  </si>
  <si>
    <t>ค่าภาษีมูลค่าเพิ่ม</t>
  </si>
  <si>
    <t>Factor F =</t>
  </si>
  <si>
    <t>ค่างานต้นทุน</t>
  </si>
  <si>
    <t>Factor F</t>
  </si>
  <si>
    <t>B</t>
  </si>
  <si>
    <t>B : ค่างานต้นทุนต่ำ</t>
  </si>
  <si>
    <t>(บาท)</t>
  </si>
  <si>
    <t>A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</si>
  <si>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</si>
  <si>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</si>
  <si>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</si>
  <si>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</si>
  <si>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</si>
  <si>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</si>
  <si>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A * Factor F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</si>
  <si>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</si>
  <si>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นำค่านี้ไปใช้ในการคำนวณ</t>
  </si>
  <si>
    <t>ตร.ม.     เฉลี่ยราคา</t>
  </si>
  <si>
    <t xml:space="preserve">  บาท/ตร.ม.</t>
  </si>
  <si>
    <t>(ตัวอักษร)</t>
  </si>
  <si>
    <t>การคำนวณหาค่า Factor-F เฉลี่ย</t>
  </si>
  <si>
    <t>ราคาค่าวัสดุและค่าแรงที่ประมาณราคาได้</t>
  </si>
  <si>
    <t>บาท</t>
  </si>
  <si>
    <t>A : ค่างานต้นทุนที่ประมาณราคาได้</t>
  </si>
  <si>
    <t>แบบแสดงรายการ  ปริมาณงานและราคา</t>
  </si>
  <si>
    <t>ราคาต่อหน่วย</t>
  </si>
  <si>
    <t>จำนวนเงิน</t>
  </si>
  <si>
    <t>ค่าวัสดุและแรงงาน</t>
  </si>
  <si>
    <t>แบบสรุปค่าก่อสร้าง</t>
  </si>
  <si>
    <t>หน่วย : บาท</t>
  </si>
  <si>
    <t>กลุ่มงานที่  1</t>
  </si>
  <si>
    <t>กลุ่มงานที่  2</t>
  </si>
  <si>
    <t>กลุ่มงานที่  3</t>
  </si>
  <si>
    <t>กลุ่มงานที่  4</t>
  </si>
  <si>
    <t>Factor  F</t>
  </si>
  <si>
    <t>ค่าก่อสร้าง</t>
  </si>
  <si>
    <t>เงื่อนไขการใช้ตาราง  Factor  F</t>
  </si>
  <si>
    <t>เงินประกันผลงานหัก...........%</t>
  </si>
  <si>
    <t>ภาษีมูลค่าเพิ่ม  7%</t>
  </si>
  <si>
    <t>รวมค่าก่อสร้าง</t>
  </si>
  <si>
    <t>สรุป</t>
  </si>
  <si>
    <t>สรุปงานก่อสร้าง</t>
  </si>
  <si>
    <t>หมวดงานสถาปัตยกรรม</t>
  </si>
  <si>
    <t>หมวดงานระบบไฟฟ้าและสื่อสาร</t>
  </si>
  <si>
    <t>ประเภทงานอาคาร</t>
  </si>
  <si>
    <t>ค่าวัสดุและค่าแรงงาน</t>
  </si>
  <si>
    <t>เป็นเงิน/บาท</t>
  </si>
  <si>
    <t>FACTOR F</t>
  </si>
  <si>
    <t>จำนวนเงิน/บาท</t>
  </si>
  <si>
    <t>เงื่อนไข</t>
  </si>
  <si>
    <t>เงินล่วงหน้าจ่าย…….</t>
  </si>
  <si>
    <t>เงินประกันผลงานหัก.......</t>
  </si>
  <si>
    <t>ค่าภาษีมูลค่าเพิ่ม.......</t>
  </si>
  <si>
    <t>รวมค่าก่อสร้างเป็นเงินทั้งสิ้น</t>
  </si>
  <si>
    <t>คิดเป็นเงินประมาณ</t>
  </si>
  <si>
    <t>ขนาดหรือเนื้อที่อาคาร</t>
  </si>
  <si>
    <t>เฉลี่ยราคาประมาณ</t>
  </si>
  <si>
    <t>บาท/ตร.ม.</t>
  </si>
  <si>
    <t>ประเภทงานครุภัณฑ์จัดซื้อ</t>
  </si>
  <si>
    <t>ค่าใช้จ่ายพิเศษตามข้อกำหนด</t>
  </si>
  <si>
    <t>ส่วนที่ 1 ค่าวัสดุและค่าแรงงานหมวดงานก่อสร้าง</t>
  </si>
  <si>
    <t>รวมค่างานส่วนที่1</t>
  </si>
  <si>
    <t>เงินล่วงหน้าจ่าย   0%</t>
  </si>
  <si>
    <t>รวมหมวดงานโครงสร้าง</t>
  </si>
  <si>
    <t>หมวดงานวิศวกรรมโครงสร้าง</t>
  </si>
  <si>
    <t>หมวดงานประปาและระบบสุขาภิบาล</t>
  </si>
  <si>
    <t>ดอกเบี้ยเงินกู้.......</t>
  </si>
  <si>
    <t>ดอกเบี้ยเงินกู้    6%</t>
  </si>
  <si>
    <t>หลักเกณฑ์การกำหนดราคากลางงานก่อสร้าง ตามประกาศคณะกรรมการราคากลาง</t>
  </si>
  <si>
    <t>และขึ้นทะเบียนผู้ประกอบการ ลงวันที่ ๑๙ ตุลาคม พ.ศ. ๒๕๖๐</t>
  </si>
  <si>
    <t>ต้น</t>
  </si>
  <si>
    <t>ชุด</t>
  </si>
  <si>
    <t>1.1 งานก่อสร้างลานจอดรถบริเวณอาคารสำนักงานอธิการบดี</t>
  </si>
  <si>
    <t>1.2 งานก่อสร้างหลังคาที่จอดรถบริเวณอาคารหอพักบุคลากร</t>
  </si>
  <si>
    <t>1.3 งานก่อสร้างที่จอดรถพร้อมหลังคาบริเวณศูนย์คอมพิวเตอร์</t>
  </si>
  <si>
    <t>1.5 งานก่อสร้างหลังคาที่จอดรถบริเวณอาคารโรงเรียนสาธิตมหาวิทยาลัย</t>
  </si>
  <si>
    <t>ราชภัฏลำปาง</t>
  </si>
  <si>
    <t>ลานจอดรถ คอนกรีตเสริมเหล็กพร้อมตีเส้นจราจร</t>
  </si>
  <si>
    <t>งาน</t>
  </si>
  <si>
    <t xml:space="preserve">งานก่อสร้างที่จอดรถ (  ฐานเสา ) </t>
  </si>
  <si>
    <t>แผ่น</t>
  </si>
  <si>
    <t>ลบ.ม.</t>
  </si>
  <si>
    <t>งานติดตั้งแบบพิมพ์</t>
  </si>
  <si>
    <t>ท่อน</t>
  </si>
  <si>
    <t xml:space="preserve">  ( ยาว 0.60x 3 ) = 1.80 m.</t>
  </si>
  <si>
    <t xml:space="preserve">งานแผ่นเหล็กประกับเสา </t>
  </si>
  <si>
    <t xml:space="preserve">   ขนาด 0.10 x 0.25 x 9 มม. (บน)</t>
  </si>
  <si>
    <t xml:space="preserve">   ขนาด 0.10 x 0.10 x 9 มม. (บน)</t>
  </si>
  <si>
    <t>หลังคาเหล็กเมทัลชีท หนา 0.35 มม. (รวมอุปกรณ์)</t>
  </si>
  <si>
    <t>เหล็ก C- 100x50x20x2.3 mm. @ 1.50 m.</t>
  </si>
  <si>
    <t>แผ่นเหล็กประกับแปเหล็ก</t>
  </si>
  <si>
    <t>งานสีกันสนิม</t>
  </si>
  <si>
    <t xml:space="preserve">งานสีจริง </t>
  </si>
  <si>
    <t xml:space="preserve">ชุดหลอดไฟฟ้า ฟลูออเรสเซนต์ 36 W </t>
  </si>
  <si>
    <t>งานสายไฟฟ้า ชนิด ร้อยในท่อ</t>
  </si>
  <si>
    <t xml:space="preserve">งานท่อร้อยสายไฟฟ้า </t>
  </si>
  <si>
    <t>งานกล่องควบคุมระบบไฟฟ้า (คอนซูเมอร์ยูนิต)</t>
  </si>
  <si>
    <t>งานดึงสายเมนไฟฟ้า เข้าหากล่องควบคุมระบบไฟ</t>
  </si>
  <si>
    <t>งานลูกเบรคเกอร์ คุมระบบ</t>
  </si>
  <si>
    <t>งานระบบไฟฟ้า</t>
  </si>
  <si>
    <t>ดินปลูก</t>
  </si>
  <si>
    <t>ต้นปาล์มอินทผาลัม สูงไม่น้อยกว่า 3 เมตร</t>
  </si>
  <si>
    <t>1.4 งานก่อสร้างหลังคาที่จอดรถบริเวณหอประชุมใหญ่</t>
  </si>
  <si>
    <t>1.6 งานก่อสร้างลานจอดรถ บริเวณหอประชุมใหญ่</t>
  </si>
  <si>
    <t>งานดินถม พร้อมบดอัด</t>
  </si>
  <si>
    <t xml:space="preserve">งานก่อสร้างที่จอดรถ </t>
  </si>
  <si>
    <t>ทรายหยาบรองพื้น</t>
  </si>
  <si>
    <t>คอนกรีตผสมเสร็จรูปลูกบาศก์ 240 กก./ตร.ซม.</t>
  </si>
  <si>
    <t>งานถนน และที่จอดรถยนต์ ค.ส.ล. หนา 15  ซม.ขัดมัน</t>
  </si>
  <si>
    <t>ตะแกรงเหล็กสำเร็จรูป WIREMESH Ø 4 มม. @ 0.20 ม.</t>
  </si>
  <si>
    <t>ไม้แบบ</t>
  </si>
  <si>
    <t>DB 12 มม. ( 8.88 กก./เส้น )</t>
  </si>
  <si>
    <t>เส้น</t>
  </si>
  <si>
    <t>เหล็กแบน สี่เหลี่ยมผืนผ้า (Steel Flat Bars) ขนาด 1 นิ้ว หนา 1 หุน (3 มม.)</t>
  </si>
  <si>
    <t>ท่อ PVC 4 นิ้ว</t>
  </si>
  <si>
    <t>ข้องอ 90 องศา</t>
  </si>
  <si>
    <t>อัน</t>
  </si>
  <si>
    <t xml:space="preserve">งานขุดดิน ปรับพื้นที่ ,ตัดและแต่งกิ่งไม้ </t>
  </si>
  <si>
    <t>บ่อ</t>
  </si>
  <si>
    <t>งานทางเท้า หนา 7 ซม</t>
  </si>
  <si>
    <t xml:space="preserve">งานก่อสร้างหลังคาที่จอดรถ ( หลังคา ) </t>
  </si>
  <si>
    <t>ลบ.ฟ.</t>
  </si>
  <si>
    <t>งานวางระบบระบายน้ำ 17 จุด</t>
  </si>
  <si>
    <t xml:space="preserve">ขอบคันหินสำเร็จรูป </t>
  </si>
  <si>
    <t>ปลูกหญ้ามาเลเซีย</t>
  </si>
  <si>
    <t>คอนกรีตรองขอบคันหิน</t>
  </si>
  <si>
    <t>งานก่อสร้างหลังคาที่จอดรถ (  ฐานเสา )</t>
  </si>
  <si>
    <t>เหล็กเส้นกลมผิวเรียบ SR.24 ขนาด RB 9 มม.</t>
  </si>
  <si>
    <t>เหล็กเส้นกลมผิวเรียบ SR.24 ขนาด RB 12 มม</t>
  </si>
  <si>
    <t xml:space="preserve">งานแบบพิมพ์เหล็ก </t>
  </si>
  <si>
    <t>งานก่อสร้างหลังคาที่จอดรถ ( เสา )</t>
  </si>
  <si>
    <t xml:space="preserve">  ( ยาว 2.90x 2 ) = 5.80 m.</t>
  </si>
  <si>
    <t xml:space="preserve">  ( ยาว 0.50x 6 ) = 2.50 m.</t>
  </si>
  <si>
    <t>งานรื้อถอนพื้นคอนกรีต</t>
  </si>
  <si>
    <t>งานเทคอนกรีตซ่อมแซมพื้นที่รื้อถอน</t>
  </si>
  <si>
    <t xml:space="preserve">งานขุดดิน </t>
  </si>
  <si>
    <t>งานขุดดิน</t>
  </si>
  <si>
    <t>งานขุดดิน ปรับพื้นที่</t>
  </si>
  <si>
    <t>งานสกัดบ่อพัก พร้อมตกแต่ง (งานวางท่อน้ำ)</t>
  </si>
  <si>
    <t>งานตกแต่งปากบ่อพักน้ำ (ปรับระดับบ่อพัก)</t>
  </si>
  <si>
    <t>งานคอนกรีต ฐานเสาและเสาตกแต่ง</t>
  </si>
  <si>
    <t>Sag   Lod ท่อเหล็กดำ Dia 1" x 1.2mm</t>
  </si>
  <si>
    <t>เหล็กกล่อง 1"x1" หนา 1.2 mm. ยึด Flatshing ด้านข้าง</t>
  </si>
  <si>
    <t>ท่อเหล็กดำ ขนาด Dia 1 1/2" x 2.0 mm.</t>
  </si>
  <si>
    <t>ท่อเหล็กดำ ขนาด Dia 2 1/2" x 2.5 mm. ( Main)</t>
  </si>
  <si>
    <t>ท่อเหล็กดำ ขนาด Dia 2" x 2.5 mm. ( Sub ) ทแยง</t>
  </si>
  <si>
    <t>ท่อเหล็กดำ ขนาด Dia 2" x 2.5 mm. ( Sub ) ตรง</t>
  </si>
  <si>
    <t>ท่อเหล็กดำ ขนาด Dia 1" x 2.0 mm.</t>
  </si>
  <si>
    <t>งานตีเส้นที่จอดรถ / เส้นจราจร / ที่จอดรถคนพิการ</t>
  </si>
  <si>
    <t xml:space="preserve">   ขนาด 0.05 x 0.08 x 4.0 มม. = 4</t>
  </si>
  <si>
    <t xml:space="preserve">   ขนาด 0.10 x 0.10 x 4.0 มม. = 2</t>
  </si>
  <si>
    <t xml:space="preserve">   ขนาด 0.15 x 0.10 x 4.0 มม. = 2</t>
  </si>
  <si>
    <t>งานป้ายที่จอดรถคนพิการ</t>
  </si>
  <si>
    <t>ชุดหลอดไฟฟ้า ฟลูออเรสเซนต์ 36 W LED</t>
  </si>
  <si>
    <t>งานย้ายเสาไฟ</t>
  </si>
  <si>
    <t>งานตีช่องจอดรถจักรยานยนต์</t>
  </si>
  <si>
    <t xml:space="preserve">งานตีเส้นที่จอดรถ / เส้นจราจร </t>
  </si>
  <si>
    <t>งานวางระบบระบายน้ำ 10 จุด</t>
  </si>
  <si>
    <t>จุดที่ 1</t>
  </si>
  <si>
    <t>จุดที่ 2</t>
  </si>
  <si>
    <t>งานวางระบบระบายน้ำ 5 จุด</t>
  </si>
</sst>
</file>

<file path=xl/styles.xml><?xml version="1.0" encoding="utf-8"?>
<styleSheet xmlns="http://schemas.openxmlformats.org/spreadsheetml/2006/main">
  <numFmts count="24">
    <numFmt numFmtId="43" formatCode="_-* #,##0.00_-;\-* #,##0.00_-;_-* &quot;-&quot;??_-;_-@_-"/>
    <numFmt numFmtId="187" formatCode="_(* #,##0.00_);_(* \(#,##0.00\);_(* &quot;-&quot;??_);_(@_)"/>
    <numFmt numFmtId="188" formatCode="\t&quot;฿&quot;#,##0_);[Red]\(\t&quot;฿&quot;#,##0\)"/>
    <numFmt numFmtId="189" formatCode="0.00000"/>
    <numFmt numFmtId="190" formatCode="_(* #,##0_);_(* \(#,##0\);_(* &quot;-&quot;??_);_(@_)"/>
    <numFmt numFmtId="191" formatCode="_-* #,##0_-;\-* #,##0_-;_-* &quot;-&quot;??_-;_-@_-"/>
    <numFmt numFmtId="192" formatCode="0.0000"/>
    <numFmt numFmtId="193" formatCode="#,##0.0_);\(#,##0.0\)"/>
    <numFmt numFmtId="194" formatCode="#,##0.0000"/>
    <numFmt numFmtId="195" formatCode="#,##0.0000;[Red]\-#,##0.0000"/>
    <numFmt numFmtId="196" formatCode="\t0.00E+00"/>
    <numFmt numFmtId="197" formatCode="&quot;฿&quot;\t#,##0_);\(&quot;฿&quot;\t#,##0\)"/>
    <numFmt numFmtId="198" formatCode="\ว\ว\/\ด\ด\/\ป\ป"/>
    <numFmt numFmtId="199" formatCode="dd\-mmm\-yy_)"/>
    <numFmt numFmtId="200" formatCode="#,##0\ &quot;F&quot;;[Red]\-#,##0\ &quot;F&quot;"/>
    <numFmt numFmtId="201" formatCode="0.0&quot;  &quot;"/>
    <numFmt numFmtId="202" formatCode="&quot;\&quot;#,##0;[Red]&quot;\&quot;\-#,##0"/>
    <numFmt numFmtId="203" formatCode="_ * #,##0_ ;_ * \-#,##0_ ;_ * &quot;-&quot;_ ;_ @_ "/>
    <numFmt numFmtId="204" formatCode="_ * #,##0.00_ ;_ * \-#,##0.00_ ;_ * &quot;-&quot;??_ ;_ @_ "/>
    <numFmt numFmtId="205" formatCode="_-* #,##0.0000_-;\-* #,##0.0000_-;_-* &quot;-&quot;??_-;_-@_-"/>
    <numFmt numFmtId="206" formatCode="_-* #,##0.00000_-;\-* #,##0.00000_-;_-* &quot;-&quot;??_-;_-@_-"/>
    <numFmt numFmtId="207" formatCode="#,##0.000;[Red]\-#,##0.000"/>
    <numFmt numFmtId="208" formatCode="_-* #,##0.000_-;\-* #,##0.000_-;_-* &quot;-&quot;??_-;_-@_-"/>
    <numFmt numFmtId="209" formatCode="_-* #,##0.0_-;\-* #,##0.0_-;_-* &quot;-&quot;??_-;_-@_-"/>
  </numFmts>
  <fonts count="66">
    <font>
      <sz val="12"/>
      <name val="EucrosiaUPC"/>
      <charset val="222"/>
    </font>
    <font>
      <sz val="12"/>
      <name val="EucrosiaUPC"/>
      <family val="1"/>
      <charset val="222"/>
    </font>
    <font>
      <sz val="12"/>
      <name val="EucrosiaUPC"/>
      <family val="1"/>
      <charset val="222"/>
    </font>
    <font>
      <b/>
      <sz val="18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ngsanaUPC"/>
      <family val="1"/>
      <charset val="222"/>
    </font>
    <font>
      <b/>
      <sz val="16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u/>
      <sz val="14"/>
      <color indexed="36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u/>
      <sz val="14"/>
      <color indexed="12"/>
      <name val="AngsanaUPC"/>
      <family val="1"/>
      <charset val="222"/>
    </font>
    <font>
      <sz val="14"/>
      <name val="Cordia New"/>
      <family val="3"/>
    </font>
    <font>
      <b/>
      <sz val="20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24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4"/>
      <color indexed="10"/>
      <name val="Cordia New"/>
      <family val="2"/>
    </font>
    <font>
      <i/>
      <sz val="14"/>
      <name val="CordiaUPC"/>
      <family val="2"/>
      <charset val="222"/>
    </font>
    <font>
      <sz val="11"/>
      <color indexed="8"/>
      <name val="Tahoma"/>
      <family val="2"/>
    </font>
    <font>
      <sz val="8"/>
      <name val="EucrosiaUPC"/>
      <family val="1"/>
    </font>
    <font>
      <sz val="12"/>
      <name val="EucrosiaUPC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5"/>
      <name val="TH SarabunPSK"/>
      <family val="2"/>
    </font>
    <font>
      <b/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4"/>
      <color theme="1"/>
      <name val="Cordia New"/>
      <family val="2"/>
    </font>
    <font>
      <sz val="16"/>
      <name val="AngsanaUPC"/>
      <family val="1"/>
    </font>
    <font>
      <sz val="12"/>
      <name val="EucrosiaUPC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1" fillId="0" borderId="0">
      <alignment vertical="center"/>
    </xf>
    <xf numFmtId="202" fontId="12" fillId="0" borderId="0" applyFont="0" applyFill="0" applyBorder="0" applyAlignment="0" applyProtection="0"/>
    <xf numFmtId="20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3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6" fillId="0" borderId="0"/>
    <xf numFmtId="0" fontId="17" fillId="0" borderId="0"/>
    <xf numFmtId="9" fontId="13" fillId="2" borderId="0"/>
    <xf numFmtId="0" fontId="13" fillId="0" borderId="0" applyFill="0" applyBorder="0" applyAlignment="0"/>
    <xf numFmtId="193" fontId="14" fillId="0" borderId="0" applyFill="0" applyBorder="0" applyAlignment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198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193" fontId="14" fillId="0" borderId="0" applyFont="0" applyFill="0" applyBorder="0" applyAlignment="0" applyProtection="0"/>
    <xf numFmtId="14" fontId="20" fillId="0" borderId="0" applyFill="0" applyBorder="0" applyAlignment="0"/>
    <xf numFmtId="198" fontId="15" fillId="0" borderId="0" applyFill="0" applyBorder="0" applyAlignment="0"/>
    <xf numFmtId="193" fontId="14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38" fontId="22" fillId="3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22" fillId="4" borderId="3" applyNumberFormat="0" applyBorder="0" applyAlignment="0" applyProtection="0"/>
    <xf numFmtId="198" fontId="15" fillId="0" borderId="0" applyFill="0" applyBorder="0" applyAlignment="0"/>
    <xf numFmtId="193" fontId="14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200" fontId="18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3" fillId="0" borderId="0" applyFont="0" applyFill="0" applyBorder="0" applyAlignment="0" applyProtection="0"/>
    <xf numFmtId="198" fontId="15" fillId="0" borderId="0" applyFill="0" applyBorder="0" applyAlignment="0"/>
    <xf numFmtId="193" fontId="14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49" fontId="2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97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188" fontId="40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" fillId="0" borderId="0"/>
    <xf numFmtId="0" fontId="2" fillId="0" borderId="0"/>
    <xf numFmtId="0" fontId="2" fillId="0" borderId="0"/>
    <xf numFmtId="0" fontId="13" fillId="0" borderId="0"/>
    <xf numFmtId="187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61" fillId="0" borderId="0"/>
    <xf numFmtId="9" fontId="62" fillId="0" borderId="0" applyFont="0" applyFill="0" applyBorder="0" applyAlignment="0" applyProtection="0"/>
  </cellStyleXfs>
  <cellXfs count="503">
    <xf numFmtId="0" fontId="0" fillId="0" borderId="0" xfId="0"/>
    <xf numFmtId="40" fontId="4" fillId="0" borderId="0" xfId="60" applyFont="1"/>
    <xf numFmtId="40" fontId="4" fillId="0" borderId="5" xfId="60" applyFont="1" applyBorder="1"/>
    <xf numFmtId="40" fontId="4" fillId="0" borderId="6" xfId="60" applyFont="1" applyBorder="1"/>
    <xf numFmtId="40" fontId="4" fillId="0" borderId="8" xfId="60" applyFont="1" applyBorder="1"/>
    <xf numFmtId="40" fontId="37" fillId="0" borderId="7" xfId="60" applyFont="1" applyBorder="1"/>
    <xf numFmtId="40" fontId="4" fillId="0" borderId="0" xfId="60" applyFont="1" applyBorder="1"/>
    <xf numFmtId="191" fontId="9" fillId="5" borderId="3" xfId="60" applyNumberFormat="1" applyFont="1" applyFill="1" applyBorder="1"/>
    <xf numFmtId="40" fontId="3" fillId="0" borderId="7" xfId="60" applyFont="1" applyBorder="1" applyAlignment="1">
      <alignment horizontal="center" vertical="center"/>
    </xf>
    <xf numFmtId="40" fontId="4" fillId="0" borderId="7" xfId="60" applyFont="1" applyBorder="1"/>
    <xf numFmtId="40" fontId="29" fillId="0" borderId="9" xfId="60" applyFont="1" applyBorder="1"/>
    <xf numFmtId="40" fontId="30" fillId="0" borderId="7" xfId="60" applyFont="1" applyBorder="1" applyAlignment="1">
      <alignment horizontal="right"/>
    </xf>
    <xf numFmtId="191" fontId="39" fillId="7" borderId="11" xfId="60" applyNumberFormat="1" applyFont="1" applyFill="1" applyBorder="1" applyProtection="1">
      <protection hidden="1"/>
    </xf>
    <xf numFmtId="40" fontId="30" fillId="0" borderId="0" xfId="60" applyFont="1" applyBorder="1"/>
    <xf numFmtId="40" fontId="4" fillId="0" borderId="7" xfId="60" applyFont="1" applyBorder="1" applyAlignment="1">
      <alignment horizontal="right"/>
    </xf>
    <xf numFmtId="191" fontId="4" fillId="7" borderId="3" xfId="60" applyNumberFormat="1" applyFont="1" applyFill="1" applyBorder="1"/>
    <xf numFmtId="40" fontId="31" fillId="0" borderId="7" xfId="60" applyFont="1" applyBorder="1" applyAlignment="1">
      <alignment horizontal="right"/>
    </xf>
    <xf numFmtId="191" fontId="39" fillId="7" borderId="15" xfId="60" applyNumberFormat="1" applyFont="1" applyFill="1" applyBorder="1"/>
    <xf numFmtId="40" fontId="31" fillId="0" borderId="0" xfId="60" applyFont="1" applyFill="1" applyBorder="1"/>
    <xf numFmtId="40" fontId="7" fillId="0" borderId="7" xfId="60" applyFont="1" applyBorder="1" applyAlignment="1">
      <alignment horizontal="right"/>
    </xf>
    <xf numFmtId="205" fontId="32" fillId="7" borderId="3" xfId="60" applyNumberFormat="1" applyFont="1" applyFill="1" applyBorder="1"/>
    <xf numFmtId="205" fontId="33" fillId="2" borderId="18" xfId="60" applyNumberFormat="1" applyFont="1" applyFill="1" applyBorder="1"/>
    <xf numFmtId="206" fontId="8" fillId="0" borderId="0" xfId="60" applyNumberFormat="1" applyFont="1" applyBorder="1"/>
    <xf numFmtId="191" fontId="6" fillId="0" borderId="3" xfId="60" applyNumberFormat="1" applyFont="1" applyBorder="1"/>
    <xf numFmtId="40" fontId="34" fillId="0" borderId="7" xfId="60" applyFont="1" applyBorder="1" applyAlignment="1">
      <alignment horizontal="right"/>
    </xf>
    <xf numFmtId="191" fontId="37" fillId="0" borderId="0" xfId="60" applyNumberFormat="1" applyFont="1" applyBorder="1"/>
    <xf numFmtId="206" fontId="8" fillId="0" borderId="8" xfId="60" applyNumberFormat="1" applyFont="1" applyBorder="1"/>
    <xf numFmtId="191" fontId="37" fillId="0" borderId="8" xfId="60" applyNumberFormat="1" applyFont="1" applyBorder="1"/>
    <xf numFmtId="40" fontId="4" fillId="0" borderId="19" xfId="60" applyFont="1" applyBorder="1"/>
    <xf numFmtId="40" fontId="4" fillId="0" borderId="20" xfId="60" applyFont="1" applyBorder="1"/>
    <xf numFmtId="206" fontId="8" fillId="0" borderId="21" xfId="60" applyNumberFormat="1" applyFont="1" applyBorder="1"/>
    <xf numFmtId="0" fontId="44" fillId="0" borderId="0" xfId="0" applyFont="1" applyFill="1"/>
    <xf numFmtId="38" fontId="45" fillId="0" borderId="0" xfId="60" applyNumberFormat="1" applyFont="1" applyFill="1"/>
    <xf numFmtId="0" fontId="45" fillId="0" borderId="0" xfId="0" applyFont="1" applyFill="1"/>
    <xf numFmtId="0" fontId="44" fillId="0" borderId="0" xfId="0" applyFont="1" applyFill="1" applyBorder="1"/>
    <xf numFmtId="0" fontId="45" fillId="0" borderId="0" xfId="0" applyFont="1" applyBorder="1" applyAlignment="1">
      <alignment vertical="center"/>
    </xf>
    <xf numFmtId="3" fontId="45" fillId="0" borderId="0" xfId="0" applyNumberFormat="1" applyFont="1" applyFill="1" applyAlignment="1">
      <alignment horizontal="right"/>
    </xf>
    <xf numFmtId="3" fontId="45" fillId="0" borderId="0" xfId="0" applyNumberFormat="1" applyFont="1" applyFill="1"/>
    <xf numFmtId="0" fontId="45" fillId="0" borderId="0" xfId="0" applyFont="1" applyFill="1" applyBorder="1"/>
    <xf numFmtId="0" fontId="44" fillId="0" borderId="0" xfId="0" applyFont="1" applyFill="1" applyBorder="1" applyAlignment="1">
      <alignment horizontal="center" vertical="center"/>
    </xf>
    <xf numFmtId="38" fontId="45" fillId="0" borderId="0" xfId="60" applyNumberFormat="1" applyFont="1" applyFill="1" applyBorder="1"/>
    <xf numFmtId="0" fontId="47" fillId="0" borderId="26" xfId="0" applyFont="1" applyFill="1" applyBorder="1" applyAlignment="1">
      <alignment horizontal="centerContinuous"/>
    </xf>
    <xf numFmtId="0" fontId="44" fillId="0" borderId="26" xfId="0" applyFont="1" applyFill="1" applyBorder="1" applyAlignment="1">
      <alignment horizontal="left"/>
    </xf>
    <xf numFmtId="0" fontId="47" fillId="0" borderId="3" xfId="0" applyFont="1" applyFill="1" applyBorder="1" applyAlignment="1">
      <alignment horizontal="center" vertical="center"/>
    </xf>
    <xf numFmtId="0" fontId="47" fillId="0" borderId="24" xfId="0" applyFont="1" applyFill="1" applyBorder="1" applyAlignment="1" applyProtection="1">
      <alignment horizontal="center" vertical="center"/>
      <protection locked="0"/>
    </xf>
    <xf numFmtId="0" fontId="47" fillId="0" borderId="3" xfId="0" applyFont="1" applyFill="1" applyBorder="1" applyAlignment="1" applyProtection="1">
      <alignment horizontal="center" vertical="center"/>
      <protection locked="0"/>
    </xf>
    <xf numFmtId="0" fontId="46" fillId="0" borderId="22" xfId="0" applyFont="1" applyFill="1" applyBorder="1" applyAlignment="1">
      <alignment horizontal="center" vertical="center"/>
    </xf>
    <xf numFmtId="3" fontId="46" fillId="0" borderId="22" xfId="0" applyNumberFormat="1" applyFont="1" applyFill="1" applyBorder="1" applyAlignment="1">
      <alignment horizontal="right"/>
    </xf>
    <xf numFmtId="195" fontId="46" fillId="0" borderId="22" xfId="60" applyNumberFormat="1" applyFont="1" applyFill="1" applyBorder="1" applyAlignment="1">
      <alignment horizontal="right"/>
    </xf>
    <xf numFmtId="3" fontId="46" fillId="0" borderId="22" xfId="0" applyNumberFormat="1" applyFont="1" applyFill="1" applyBorder="1" applyAlignment="1">
      <alignment horizontal="center"/>
    </xf>
    <xf numFmtId="0" fontId="46" fillId="0" borderId="22" xfId="0" applyFont="1" applyFill="1" applyBorder="1" applyAlignment="1">
      <alignment horizontal="center"/>
    </xf>
    <xf numFmtId="4" fontId="46" fillId="0" borderId="22" xfId="0" applyNumberFormat="1" applyFont="1" applyFill="1" applyBorder="1" applyAlignment="1">
      <alignment horizontal="center"/>
    </xf>
    <xf numFmtId="194" fontId="46" fillId="0" borderId="22" xfId="0" applyNumberFormat="1" applyFont="1" applyFill="1" applyBorder="1" applyAlignment="1">
      <alignment horizontal="right"/>
    </xf>
    <xf numFmtId="0" fontId="46" fillId="0" borderId="23" xfId="0" applyFont="1" applyFill="1" applyBorder="1" applyAlignment="1">
      <alignment horizontal="right"/>
    </xf>
    <xf numFmtId="0" fontId="46" fillId="0" borderId="23" xfId="0" applyFont="1" applyFill="1" applyBorder="1" applyAlignment="1"/>
    <xf numFmtId="0" fontId="46" fillId="0" borderId="23" xfId="68" applyFont="1" applyFill="1" applyBorder="1" applyAlignment="1">
      <alignment horizontal="left"/>
    </xf>
    <xf numFmtId="0" fontId="46" fillId="0" borderId="23" xfId="68" applyFont="1" applyFill="1" applyBorder="1" applyAlignment="1"/>
    <xf numFmtId="0" fontId="46" fillId="0" borderId="25" xfId="0" applyFont="1" applyFill="1" applyBorder="1" applyAlignment="1">
      <alignment horizontal="center"/>
    </xf>
    <xf numFmtId="0" fontId="46" fillId="0" borderId="26" xfId="0" applyFont="1" applyFill="1" applyBorder="1" applyAlignment="1"/>
    <xf numFmtId="0" fontId="46" fillId="0" borderId="26" xfId="68" applyFont="1" applyFill="1" applyBorder="1" applyAlignment="1"/>
    <xf numFmtId="3" fontId="46" fillId="0" borderId="25" xfId="0" applyNumberFormat="1" applyFont="1" applyFill="1" applyBorder="1" applyAlignment="1">
      <alignment horizontal="right"/>
    </xf>
    <xf numFmtId="4" fontId="46" fillId="0" borderId="25" xfId="0" applyNumberFormat="1" applyFont="1" applyFill="1" applyBorder="1" applyAlignment="1">
      <alignment horizontal="center"/>
    </xf>
    <xf numFmtId="0" fontId="46" fillId="0" borderId="27" xfId="0" applyFont="1" applyFill="1" applyBorder="1" applyAlignment="1">
      <alignment horizontal="center"/>
    </xf>
    <xf numFmtId="0" fontId="46" fillId="0" borderId="27" xfId="0" applyFont="1" applyFill="1" applyBorder="1" applyAlignment="1"/>
    <xf numFmtId="0" fontId="46" fillId="0" borderId="27" xfId="68" applyFont="1" applyFill="1" applyBorder="1" applyAlignment="1"/>
    <xf numFmtId="3" fontId="46" fillId="0" borderId="27" xfId="0" applyNumberFormat="1" applyFont="1" applyFill="1" applyBorder="1" applyAlignment="1">
      <alignment horizontal="right"/>
    </xf>
    <xf numFmtId="3" fontId="50" fillId="0" borderId="28" xfId="0" applyNumberFormat="1" applyFont="1" applyFill="1" applyBorder="1" applyAlignment="1">
      <alignment horizontal="right"/>
    </xf>
    <xf numFmtId="0" fontId="54" fillId="0" borderId="2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0" fillId="0" borderId="0" xfId="0" applyBorder="1"/>
    <xf numFmtId="0" fontId="5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7" fillId="0" borderId="24" xfId="0" applyFont="1" applyFill="1" applyBorder="1" applyAlignment="1">
      <alignment horizontal="center" vertical="center"/>
    </xf>
    <xf numFmtId="0" fontId="42" fillId="0" borderId="0" xfId="0" applyFont="1" applyBorder="1"/>
    <xf numFmtId="0" fontId="54" fillId="0" borderId="20" xfId="0" applyFont="1" applyBorder="1" applyAlignment="1">
      <alignment vertical="center"/>
    </xf>
    <xf numFmtId="0" fontId="47" fillId="0" borderId="26" xfId="0" applyFont="1" applyFill="1" applyBorder="1" applyAlignment="1">
      <alignment horizontal="left"/>
    </xf>
    <xf numFmtId="0" fontId="45" fillId="0" borderId="0" xfId="43" applyFont="1" applyAlignment="1">
      <alignment vertical="center"/>
    </xf>
    <xf numFmtId="0" fontId="45" fillId="0" borderId="3" xfId="43" applyFont="1" applyBorder="1" applyAlignment="1">
      <alignment vertical="center"/>
    </xf>
    <xf numFmtId="0" fontId="45" fillId="0" borderId="17" xfId="43" applyFont="1" applyBorder="1" applyAlignment="1">
      <alignment vertical="center"/>
    </xf>
    <xf numFmtId="0" fontId="45" fillId="0" borderId="3" xfId="43" applyFont="1" applyBorder="1" applyAlignment="1">
      <alignment horizontal="center" vertical="center"/>
    </xf>
    <xf numFmtId="40" fontId="45" fillId="0" borderId="3" xfId="60" applyFont="1" applyBorder="1" applyAlignment="1">
      <alignment horizontal="center" vertical="center"/>
    </xf>
    <xf numFmtId="0" fontId="45" fillId="0" borderId="19" xfId="43" applyFont="1" applyBorder="1" applyAlignment="1">
      <alignment vertical="center"/>
    </xf>
    <xf numFmtId="0" fontId="45" fillId="0" borderId="20" xfId="43" applyFont="1" applyBorder="1" applyAlignment="1">
      <alignment vertical="center"/>
    </xf>
    <xf numFmtId="0" fontId="45" fillId="0" borderId="21" xfId="43" applyFont="1" applyBorder="1" applyAlignment="1">
      <alignment vertical="center"/>
    </xf>
    <xf numFmtId="0" fontId="45" fillId="0" borderId="24" xfId="43" applyFont="1" applyBorder="1" applyAlignment="1">
      <alignment vertical="center"/>
    </xf>
    <xf numFmtId="10" fontId="45" fillId="0" borderId="17" xfId="43" applyNumberFormat="1" applyFont="1" applyBorder="1" applyAlignment="1">
      <alignment horizontal="center" vertical="center"/>
    </xf>
    <xf numFmtId="10" fontId="45" fillId="0" borderId="17" xfId="43" applyNumberFormat="1" applyFont="1" applyBorder="1" applyAlignment="1">
      <alignment vertical="center"/>
    </xf>
    <xf numFmtId="10" fontId="45" fillId="0" borderId="21" xfId="43" applyNumberFormat="1" applyFont="1" applyBorder="1" applyAlignment="1">
      <alignment vertical="center"/>
    </xf>
    <xf numFmtId="0" fontId="45" fillId="0" borderId="2" xfId="43" applyFont="1" applyBorder="1" applyAlignment="1">
      <alignment vertical="center"/>
    </xf>
    <xf numFmtId="38" fontId="45" fillId="0" borderId="2" xfId="60" applyNumberFormat="1" applyFont="1" applyBorder="1" applyAlignment="1">
      <alignment horizontal="center" vertical="center"/>
    </xf>
    <xf numFmtId="38" fontId="45" fillId="0" borderId="20" xfId="60" applyNumberFormat="1" applyFont="1" applyBorder="1" applyAlignment="1">
      <alignment horizontal="center" vertical="center"/>
    </xf>
    <xf numFmtId="0" fontId="49" fillId="0" borderId="0" xfId="43" applyFont="1" applyAlignment="1">
      <alignment vertical="center"/>
    </xf>
    <xf numFmtId="0" fontId="45" fillId="0" borderId="0" xfId="43" applyFont="1" applyAlignment="1">
      <alignment horizontal="centerContinuous" vertical="center"/>
    </xf>
    <xf numFmtId="0" fontId="45" fillId="0" borderId="7" xfId="42" quotePrefix="1" applyFont="1" applyFill="1" applyBorder="1" applyAlignment="1">
      <alignment horizontal="left"/>
    </xf>
    <xf numFmtId="0" fontId="45" fillId="0" borderId="0" xfId="43" quotePrefix="1" applyFont="1" applyFill="1" applyAlignment="1">
      <alignment horizontal="left" vertical="center"/>
    </xf>
    <xf numFmtId="0" fontId="45" fillId="0" borderId="0" xfId="43" applyFont="1" applyFill="1" applyAlignment="1">
      <alignment vertical="center"/>
    </xf>
    <xf numFmtId="0" fontId="45" fillId="0" borderId="0" xfId="43" applyFont="1" applyFill="1" applyAlignment="1">
      <alignment horizontal="left" vertical="center"/>
    </xf>
    <xf numFmtId="0" fontId="45" fillId="0" borderId="0" xfId="43" applyFont="1" applyFill="1" applyAlignment="1">
      <alignment horizontal="center" vertical="center"/>
    </xf>
    <xf numFmtId="0" fontId="45" fillId="0" borderId="27" xfId="0" applyFont="1" applyFill="1" applyBorder="1" applyAlignment="1">
      <alignment horizontal="left"/>
    </xf>
    <xf numFmtId="0" fontId="45" fillId="0" borderId="0" xfId="43" quotePrefix="1" applyFont="1" applyFill="1" applyBorder="1" applyAlignment="1">
      <alignment horizontal="left" vertical="center"/>
    </xf>
    <xf numFmtId="38" fontId="45" fillId="0" borderId="8" xfId="24" applyNumberFormat="1" applyFont="1" applyFill="1" applyBorder="1" applyAlignment="1">
      <alignment horizontal="center" vertical="center"/>
    </xf>
    <xf numFmtId="0" fontId="45" fillId="0" borderId="19" xfId="42" applyFont="1" applyFill="1" applyBorder="1" applyAlignment="1">
      <alignment horizontal="left"/>
    </xf>
    <xf numFmtId="0" fontId="45" fillId="0" borderId="20" xfId="0" applyFont="1" applyFill="1" applyBorder="1" applyAlignment="1">
      <alignment horizontal="left"/>
    </xf>
    <xf numFmtId="9" fontId="44" fillId="0" borderId="20" xfId="43" applyNumberFormat="1" applyFont="1" applyFill="1" applyBorder="1" applyAlignment="1">
      <alignment horizontal="center" vertical="center"/>
    </xf>
    <xf numFmtId="9" fontId="44" fillId="0" borderId="20" xfId="43" applyNumberFormat="1" applyFont="1" applyFill="1" applyBorder="1" applyAlignment="1">
      <alignment horizontal="left" vertical="center"/>
    </xf>
    <xf numFmtId="0" fontId="45" fillId="0" borderId="20" xfId="43" quotePrefix="1" applyFont="1" applyFill="1" applyBorder="1" applyAlignment="1">
      <alignment horizontal="left" vertical="center"/>
    </xf>
    <xf numFmtId="38" fontId="45" fillId="0" borderId="21" xfId="24" applyNumberFormat="1" applyFont="1" applyFill="1" applyBorder="1" applyAlignment="1">
      <alignment horizontal="center" vertical="center"/>
    </xf>
    <xf numFmtId="0" fontId="49" fillId="0" borderId="0" xfId="0" applyFont="1"/>
    <xf numFmtId="0" fontId="45" fillId="0" borderId="19" xfId="43" applyFont="1" applyFill="1" applyBorder="1" applyAlignment="1">
      <alignment horizontal="left" vertical="center"/>
    </xf>
    <xf numFmtId="38" fontId="45" fillId="0" borderId="0" xfId="24" applyNumberFormat="1" applyFont="1" applyFill="1" applyBorder="1" applyAlignment="1">
      <alignment horizontal="left" vertical="center"/>
    </xf>
    <xf numFmtId="0" fontId="45" fillId="0" borderId="0" xfId="43" applyFont="1" applyFill="1" applyBorder="1" applyAlignment="1">
      <alignment vertical="center"/>
    </xf>
    <xf numFmtId="0" fontId="49" fillId="0" borderId="20" xfId="43" applyFont="1" applyFill="1" applyBorder="1" applyAlignment="1">
      <alignment vertical="center"/>
    </xf>
    <xf numFmtId="0" fontId="45" fillId="0" borderId="20" xfId="43" applyFont="1" applyFill="1" applyBorder="1" applyAlignment="1">
      <alignment vertical="center"/>
    </xf>
    <xf numFmtId="0" fontId="49" fillId="0" borderId="0" xfId="43" quotePrefix="1" applyFont="1" applyFill="1" applyBorder="1" applyAlignment="1">
      <alignment horizontal="left" vertical="center"/>
    </xf>
    <xf numFmtId="0" fontId="45" fillId="0" borderId="0" xfId="66" applyFont="1"/>
    <xf numFmtId="0" fontId="45" fillId="0" borderId="21" xfId="0" applyFont="1" applyFill="1" applyBorder="1" applyAlignment="1">
      <alignment horizontal="center" vertical="center"/>
    </xf>
    <xf numFmtId="0" fontId="45" fillId="0" borderId="7" xfId="66" quotePrefix="1" applyFont="1" applyBorder="1" applyAlignment="1">
      <alignment horizontal="center"/>
    </xf>
    <xf numFmtId="0" fontId="45" fillId="0" borderId="43" xfId="0" applyFont="1" applyBorder="1" applyAlignment="1">
      <alignment vertical="center"/>
    </xf>
    <xf numFmtId="0" fontId="45" fillId="0" borderId="42" xfId="0" applyFont="1" applyBorder="1" applyAlignment="1"/>
    <xf numFmtId="0" fontId="45" fillId="0" borderId="44" xfId="0" applyFont="1" applyBorder="1" applyAlignment="1"/>
    <xf numFmtId="38" fontId="45" fillId="0" borderId="29" xfId="60" applyNumberFormat="1" applyFont="1" applyBorder="1" applyAlignment="1">
      <alignment horizontal="center"/>
    </xf>
    <xf numFmtId="3" fontId="45" fillId="0" borderId="44" xfId="0" applyNumberFormat="1" applyFont="1" applyBorder="1" applyAlignment="1">
      <alignment horizontal="right"/>
    </xf>
    <xf numFmtId="0" fontId="45" fillId="0" borderId="45" xfId="66" quotePrefix="1" applyFont="1" applyBorder="1" applyAlignment="1">
      <alignment horizontal="center"/>
    </xf>
    <xf numFmtId="0" fontId="45" fillId="0" borderId="45" xfId="66" applyFont="1" applyBorder="1" applyAlignment="1"/>
    <xf numFmtId="0" fontId="45" fillId="0" borderId="26" xfId="66" quotePrefix="1" applyFont="1" applyBorder="1" applyAlignment="1">
      <alignment horizontal="left"/>
    </xf>
    <xf numFmtId="192" fontId="44" fillId="0" borderId="46" xfId="66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right"/>
    </xf>
    <xf numFmtId="0" fontId="45" fillId="0" borderId="29" xfId="66" quotePrefix="1" applyFont="1" applyBorder="1" applyAlignment="1">
      <alignment horizontal="center"/>
    </xf>
    <xf numFmtId="0" fontId="45" fillId="0" borderId="23" xfId="0" applyFont="1" applyBorder="1" applyAlignment="1">
      <alignment vertical="center"/>
    </xf>
    <xf numFmtId="0" fontId="45" fillId="0" borderId="23" xfId="66" quotePrefix="1" applyFont="1" applyBorder="1" applyAlignment="1">
      <alignment horizontal="left"/>
    </xf>
    <xf numFmtId="0" fontId="45" fillId="0" borderId="39" xfId="66" applyFont="1" applyBorder="1"/>
    <xf numFmtId="0" fontId="45" fillId="0" borderId="45" xfId="66" quotePrefix="1" applyFont="1" applyBorder="1" applyAlignment="1">
      <alignment horizontal="left"/>
    </xf>
    <xf numFmtId="9" fontId="45" fillId="0" borderId="46" xfId="66" applyNumberFormat="1" applyFont="1" applyBorder="1" applyAlignment="1">
      <alignment horizontal="center"/>
    </xf>
    <xf numFmtId="38" fontId="45" fillId="0" borderId="29" xfId="60" applyNumberFormat="1" applyFont="1" applyBorder="1" applyAlignment="1">
      <alignment horizontal="left"/>
    </xf>
    <xf numFmtId="38" fontId="44" fillId="0" borderId="44" xfId="60" applyNumberFormat="1" applyFont="1" applyBorder="1" applyAlignment="1">
      <alignment horizontal="right"/>
    </xf>
    <xf numFmtId="0" fontId="45" fillId="0" borderId="25" xfId="66" quotePrefix="1" applyFont="1" applyBorder="1" applyAlignment="1">
      <alignment horizontal="left"/>
    </xf>
    <xf numFmtId="187" fontId="45" fillId="0" borderId="20" xfId="62" applyFont="1" applyBorder="1"/>
    <xf numFmtId="38" fontId="44" fillId="0" borderId="15" xfId="60" applyNumberFormat="1" applyFont="1" applyBorder="1" applyAlignment="1">
      <alignment horizontal="left"/>
    </xf>
    <xf numFmtId="38" fontId="44" fillId="0" borderId="21" xfId="60" applyNumberFormat="1" applyFont="1" applyBorder="1" applyAlignment="1">
      <alignment horizontal="left"/>
    </xf>
    <xf numFmtId="0" fontId="45" fillId="0" borderId="24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189" fontId="45" fillId="0" borderId="2" xfId="0" applyNumberFormat="1" applyFont="1" applyFill="1" applyBorder="1" applyAlignment="1"/>
    <xf numFmtId="38" fontId="44" fillId="0" borderId="11" xfId="60" applyNumberFormat="1" applyFont="1" applyFill="1" applyBorder="1" applyAlignment="1"/>
    <xf numFmtId="38" fontId="44" fillId="0" borderId="28" xfId="60" applyNumberFormat="1" applyFont="1" applyFill="1" applyBorder="1" applyAlignment="1"/>
    <xf numFmtId="2" fontId="52" fillId="8" borderId="19" xfId="0" quotePrefix="1" applyNumberFormat="1" applyFont="1" applyFill="1" applyBorder="1" applyAlignment="1"/>
    <xf numFmtId="0" fontId="52" fillId="0" borderId="2" xfId="0" quotePrefix="1" applyFont="1" applyBorder="1" applyAlignment="1">
      <alignment horizontal="left"/>
    </xf>
    <xf numFmtId="2" fontId="52" fillId="8" borderId="20" xfId="0" applyNumberFormat="1" applyFont="1" applyFill="1" applyBorder="1" applyAlignment="1"/>
    <xf numFmtId="38" fontId="44" fillId="0" borderId="3" xfId="60" applyNumberFormat="1" applyFont="1" applyFill="1" applyBorder="1" applyAlignment="1"/>
    <xf numFmtId="38" fontId="44" fillId="0" borderId="30" xfId="60" applyNumberFormat="1" applyFont="1" applyFill="1" applyBorder="1" applyAlignment="1"/>
    <xf numFmtId="0" fontId="44" fillId="0" borderId="24" xfId="42" quotePrefix="1" applyFont="1" applyBorder="1" applyAlignment="1">
      <alignment horizontal="left"/>
    </xf>
    <xf numFmtId="0" fontId="45" fillId="0" borderId="20" xfId="42" applyFont="1" applyBorder="1" applyAlignment="1">
      <alignment horizontal="left"/>
    </xf>
    <xf numFmtId="38" fontId="45" fillId="0" borderId="20" xfId="23" applyNumberFormat="1" applyFont="1" applyFill="1" applyBorder="1" applyAlignment="1">
      <alignment horizontal="center"/>
    </xf>
    <xf numFmtId="189" fontId="45" fillId="0" borderId="20" xfId="42" applyNumberFormat="1" applyFont="1" applyFill="1" applyBorder="1" applyAlignment="1"/>
    <xf numFmtId="189" fontId="45" fillId="0" borderId="24" xfId="42" applyNumberFormat="1" applyFont="1" applyFill="1" applyBorder="1" applyAlignment="1">
      <alignment horizontal="center"/>
    </xf>
    <xf numFmtId="38" fontId="45" fillId="0" borderId="16" xfId="60" applyNumberFormat="1" applyFont="1" applyFill="1" applyBorder="1" applyAlignment="1"/>
    <xf numFmtId="0" fontId="44" fillId="0" borderId="24" xfId="0" quotePrefix="1" applyFont="1" applyBorder="1" applyAlignment="1">
      <alignment horizontal="left"/>
    </xf>
    <xf numFmtId="0" fontId="45" fillId="0" borderId="0" xfId="67" applyFont="1" applyBorder="1" applyAlignment="1">
      <alignment horizontal="left"/>
    </xf>
    <xf numFmtId="0" fontId="45" fillId="0" borderId="0" xfId="67" applyFont="1" applyFill="1" applyBorder="1" applyAlignment="1">
      <alignment horizontal="left"/>
    </xf>
    <xf numFmtId="2" fontId="45" fillId="0" borderId="0" xfId="67" applyNumberFormat="1" applyFont="1" applyFill="1" applyBorder="1" applyAlignment="1"/>
    <xf numFmtId="0" fontId="44" fillId="0" borderId="0" xfId="67" applyFont="1" applyBorder="1" applyAlignment="1">
      <alignment horizontal="left"/>
    </xf>
    <xf numFmtId="0" fontId="49" fillId="0" borderId="0" xfId="67" applyFont="1" applyBorder="1"/>
    <xf numFmtId="0" fontId="49" fillId="0" borderId="0" xfId="42" applyFont="1"/>
    <xf numFmtId="0" fontId="49" fillId="0" borderId="0" xfId="67" applyFont="1"/>
    <xf numFmtId="0" fontId="49" fillId="0" borderId="0" xfId="43" applyFont="1" applyBorder="1" applyAlignment="1">
      <alignment vertical="center"/>
    </xf>
    <xf numFmtId="0" fontId="49" fillId="0" borderId="0" xfId="44" applyFont="1" applyBorder="1"/>
    <xf numFmtId="0" fontId="45" fillId="0" borderId="0" xfId="67" applyFont="1" applyBorder="1"/>
    <xf numFmtId="4" fontId="47" fillId="0" borderId="30" xfId="0" applyNumberFormat="1" applyFont="1" applyFill="1" applyBorder="1" applyAlignment="1">
      <alignment horizontal="right"/>
    </xf>
    <xf numFmtId="0" fontId="45" fillId="0" borderId="0" xfId="44" quotePrefix="1" applyFont="1" applyFill="1" applyBorder="1" applyAlignment="1">
      <alignment horizontal="left"/>
    </xf>
    <xf numFmtId="0" fontId="45" fillId="0" borderId="0" xfId="44" applyFont="1" applyFill="1" applyBorder="1" applyAlignment="1"/>
    <xf numFmtId="0" fontId="50" fillId="0" borderId="0" xfId="66" applyFont="1" applyFill="1" applyBorder="1" applyAlignment="1">
      <alignment horizontal="left" vertical="center"/>
    </xf>
    <xf numFmtId="0" fontId="45" fillId="0" borderId="0" xfId="67" applyFont="1" applyBorder="1" applyAlignment="1">
      <alignment vertical="center"/>
    </xf>
    <xf numFmtId="0" fontId="49" fillId="0" borderId="0" xfId="67" applyFont="1" applyFill="1" applyBorder="1" applyAlignment="1"/>
    <xf numFmtId="0" fontId="49" fillId="0" borderId="0" xfId="42" applyFont="1" applyBorder="1"/>
    <xf numFmtId="0" fontId="45" fillId="0" borderId="0" xfId="42" applyFont="1" applyBorder="1"/>
    <xf numFmtId="2" fontId="45" fillId="0" borderId="3" xfId="43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45" fillId="0" borderId="0" xfId="43" applyFont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10" fillId="0" borderId="7" xfId="69" applyFont="1" applyBorder="1"/>
    <xf numFmtId="9" fontId="36" fillId="0" borderId="8" xfId="69" applyNumberFormat="1" applyFont="1" applyBorder="1" applyAlignment="1">
      <alignment horizontal="center"/>
    </xf>
    <xf numFmtId="9" fontId="38" fillId="6" borderId="8" xfId="69" applyNumberFormat="1" applyFont="1" applyFill="1" applyBorder="1" applyAlignment="1">
      <alignment horizontal="center"/>
    </xf>
    <xf numFmtId="0" fontId="10" fillId="0" borderId="10" xfId="69" applyFont="1" applyBorder="1"/>
    <xf numFmtId="0" fontId="36" fillId="7" borderId="12" xfId="69" applyFont="1" applyFill="1" applyBorder="1" applyAlignment="1">
      <alignment horizontal="center"/>
    </xf>
    <xf numFmtId="0" fontId="36" fillId="7" borderId="13" xfId="69" applyFont="1" applyFill="1" applyBorder="1" applyAlignment="1">
      <alignment horizontal="center"/>
    </xf>
    <xf numFmtId="0" fontId="36" fillId="7" borderId="14" xfId="69" applyFont="1" applyFill="1" applyBorder="1" applyAlignment="1">
      <alignment horizontal="center"/>
    </xf>
    <xf numFmtId="0" fontId="10" fillId="7" borderId="10" xfId="69" applyFont="1" applyFill="1" applyBorder="1"/>
    <xf numFmtId="191" fontId="10" fillId="0" borderId="3" xfId="60" applyNumberFormat="1" applyFont="1" applyBorder="1"/>
    <xf numFmtId="192" fontId="10" fillId="0" borderId="16" xfId="69" applyNumberFormat="1" applyFont="1" applyBorder="1" applyAlignment="1">
      <alignment horizontal="center"/>
    </xf>
    <xf numFmtId="195" fontId="4" fillId="0" borderId="0" xfId="60" applyNumberFormat="1" applyFont="1"/>
    <xf numFmtId="192" fontId="10" fillId="0" borderId="17" xfId="69" applyNumberFormat="1" applyFont="1" applyBorder="1" applyAlignment="1">
      <alignment horizontal="center"/>
    </xf>
    <xf numFmtId="191" fontId="10" fillId="0" borderId="3" xfId="60" applyNumberFormat="1" applyFont="1" applyBorder="1" applyAlignment="1">
      <alignment horizontal="right"/>
    </xf>
    <xf numFmtId="0" fontId="13" fillId="0" borderId="0" xfId="69"/>
    <xf numFmtId="0" fontId="46" fillId="0" borderId="20" xfId="0" applyFont="1" applyBorder="1" applyAlignment="1">
      <alignment vertical="center"/>
    </xf>
    <xf numFmtId="190" fontId="44" fillId="0" borderId="40" xfId="62" applyNumberFormat="1" applyFont="1" applyBorder="1" applyAlignment="1">
      <alignment horizontal="center"/>
    </xf>
    <xf numFmtId="190" fontId="44" fillId="0" borderId="38" xfId="62" applyNumberFormat="1" applyFont="1" applyBorder="1" applyAlignment="1">
      <alignment horizontal="left"/>
    </xf>
    <xf numFmtId="190" fontId="44" fillId="0" borderId="40" xfId="62" applyNumberFormat="1" applyFont="1" applyBorder="1" applyAlignment="1">
      <alignment horizontal="left"/>
    </xf>
    <xf numFmtId="190" fontId="44" fillId="0" borderId="38" xfId="62" applyNumberFormat="1" applyFont="1" applyBorder="1" applyAlignment="1">
      <alignment horizontal="left" vertical="center"/>
    </xf>
    <xf numFmtId="3" fontId="44" fillId="0" borderId="40" xfId="0" applyNumberFormat="1" applyFont="1" applyFill="1" applyBorder="1" applyAlignment="1">
      <alignment horizontal="left"/>
    </xf>
    <xf numFmtId="3" fontId="44" fillId="0" borderId="38" xfId="0" applyNumberFormat="1" applyFont="1" applyFill="1" applyBorder="1" applyAlignment="1">
      <alignment horizontal="left"/>
    </xf>
    <xf numFmtId="3" fontId="51" fillId="0" borderId="40" xfId="0" applyNumberFormat="1" applyFont="1" applyFill="1" applyBorder="1" applyAlignment="1">
      <alignment horizontal="left"/>
    </xf>
    <xf numFmtId="3" fontId="51" fillId="0" borderId="38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43" applyFont="1" applyAlignment="1">
      <alignment horizontal="left" vertical="center"/>
    </xf>
    <xf numFmtId="0" fontId="45" fillId="0" borderId="0" xfId="43" applyFont="1" applyAlignment="1">
      <alignment horizontal="center" vertical="center"/>
    </xf>
    <xf numFmtId="0" fontId="58" fillId="0" borderId="0" xfId="43" applyFont="1" applyBorder="1" applyAlignment="1">
      <alignment vertical="center"/>
    </xf>
    <xf numFmtId="0" fontId="58" fillId="0" borderId="0" xfId="42" applyFont="1" applyBorder="1"/>
    <xf numFmtId="0" fontId="58" fillId="0" borderId="0" xfId="44" applyFont="1" applyBorder="1"/>
    <xf numFmtId="0" fontId="58" fillId="0" borderId="0" xfId="43" applyFont="1" applyBorder="1" applyAlignment="1">
      <alignment horizontal="left" vertical="center"/>
    </xf>
    <xf numFmtId="0" fontId="45" fillId="0" borderId="0" xfId="43" applyFont="1" applyBorder="1" applyAlignment="1">
      <alignment vertical="center"/>
    </xf>
    <xf numFmtId="0" fontId="45" fillId="0" borderId="0" xfId="43" applyFont="1" applyBorder="1" applyAlignment="1">
      <alignment horizontal="center" vertical="center"/>
    </xf>
    <xf numFmtId="0" fontId="59" fillId="0" borderId="0" xfId="43" applyFont="1" applyBorder="1" applyAlignment="1">
      <alignment vertical="center"/>
    </xf>
    <xf numFmtId="0" fontId="59" fillId="0" borderId="0" xfId="43" applyFont="1" applyAlignment="1">
      <alignment vertical="center"/>
    </xf>
    <xf numFmtId="0" fontId="59" fillId="0" borderId="0" xfId="43" applyFont="1" applyAlignment="1">
      <alignment horizontal="center" vertical="center"/>
    </xf>
    <xf numFmtId="0" fontId="59" fillId="0" borderId="0" xfId="43" applyFont="1" applyAlignment="1">
      <alignment horizontal="left" vertical="center"/>
    </xf>
    <xf numFmtId="0" fontId="59" fillId="0" borderId="0" xfId="44" applyFont="1" applyBorder="1"/>
    <xf numFmtId="190" fontId="45" fillId="0" borderId="35" xfId="62" applyNumberFormat="1" applyFont="1" applyBorder="1" applyAlignment="1">
      <alignment horizontal="left" vertical="center"/>
    </xf>
    <xf numFmtId="190" fontId="45" fillId="0" borderId="40" xfId="62" applyNumberFormat="1" applyFont="1" applyBorder="1" applyAlignment="1">
      <alignment horizontal="left" vertical="center"/>
    </xf>
    <xf numFmtId="190" fontId="45" fillId="0" borderId="38" xfId="62" applyNumberFormat="1" applyFont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192" fontId="45" fillId="0" borderId="3" xfId="43" applyNumberFormat="1" applyFont="1" applyBorder="1" applyAlignment="1">
      <alignment horizontal="center" vertical="center"/>
    </xf>
    <xf numFmtId="0" fontId="58" fillId="0" borderId="0" xfId="43" applyFont="1" applyBorder="1" applyAlignment="1">
      <alignment horizontal="left" vertical="center"/>
    </xf>
    <xf numFmtId="0" fontId="58" fillId="0" borderId="0" xfId="43" applyFont="1" applyBorder="1" applyAlignment="1">
      <alignment horizontal="center" vertical="center"/>
    </xf>
    <xf numFmtId="40" fontId="36" fillId="0" borderId="4" xfId="60" applyFont="1" applyBorder="1"/>
    <xf numFmtId="0" fontId="44" fillId="0" borderId="0" xfId="0" applyFont="1" applyFill="1" applyBorder="1" applyAlignment="1">
      <alignment horizontal="center" vertical="center"/>
    </xf>
    <xf numFmtId="40" fontId="44" fillId="0" borderId="0" xfId="60" applyFont="1" applyFill="1"/>
    <xf numFmtId="9" fontId="44" fillId="0" borderId="0" xfId="74" applyNumberFormat="1" applyFont="1" applyFill="1"/>
    <xf numFmtId="9" fontId="44" fillId="0" borderId="0" xfId="74" applyFont="1" applyFill="1"/>
    <xf numFmtId="9" fontId="44" fillId="0" borderId="0" xfId="0" applyNumberFormat="1" applyFont="1" applyFill="1"/>
    <xf numFmtId="0" fontId="43" fillId="0" borderId="0" xfId="43" applyFont="1" applyBorder="1" applyAlignment="1">
      <alignment horizontal="left" vertical="center"/>
    </xf>
    <xf numFmtId="3" fontId="45" fillId="0" borderId="35" xfId="0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/>
    </xf>
    <xf numFmtId="0" fontId="45" fillId="0" borderId="7" xfId="42" applyFont="1" applyFill="1" applyBorder="1" applyAlignment="1">
      <alignment horizontal="left"/>
    </xf>
    <xf numFmtId="0" fontId="59" fillId="0" borderId="0" xfId="43" applyFont="1" applyBorder="1" applyAlignment="1">
      <alignment vertical="center" wrapText="1"/>
    </xf>
    <xf numFmtId="2" fontId="57" fillId="0" borderId="32" xfId="0" applyNumberFormat="1" applyFont="1" applyFill="1" applyBorder="1" applyAlignment="1" applyProtection="1">
      <alignment horizontal="center" vertical="center"/>
      <protection locked="0"/>
    </xf>
    <xf numFmtId="40" fontId="57" fillId="0" borderId="32" xfId="60" applyFont="1" applyBorder="1" applyAlignment="1">
      <alignment horizontal="right" vertical="center"/>
    </xf>
    <xf numFmtId="40" fontId="57" fillId="0" borderId="32" xfId="60" applyFont="1" applyFill="1" applyBorder="1" applyAlignment="1">
      <alignment vertical="center"/>
    </xf>
    <xf numFmtId="40" fontId="57" fillId="0" borderId="35" xfId="60" applyFont="1" applyFill="1" applyBorder="1" applyAlignment="1">
      <alignment horizontal="right" vertical="center"/>
    </xf>
    <xf numFmtId="49" fontId="57" fillId="0" borderId="32" xfId="0" applyNumberFormat="1" applyFont="1" applyFill="1" applyBorder="1" applyAlignment="1">
      <alignment horizontal="center" vertical="center"/>
    </xf>
    <xf numFmtId="40" fontId="57" fillId="0" borderId="32" xfId="60" applyFont="1" applyBorder="1" applyAlignment="1">
      <alignment horizontal="center" vertical="center"/>
    </xf>
    <xf numFmtId="187" fontId="44" fillId="0" borderId="0" xfId="0" applyNumberFormat="1" applyFont="1" applyFill="1"/>
    <xf numFmtId="0" fontId="64" fillId="0" borderId="15" xfId="0" applyFont="1" applyFill="1" applyBorder="1" applyAlignment="1" applyProtection="1">
      <alignment horizontal="centerContinuous" vertical="center"/>
      <protection locked="0"/>
    </xf>
    <xf numFmtId="0" fontId="64" fillId="0" borderId="15" xfId="0" quotePrefix="1" applyFont="1" applyFill="1" applyBorder="1" applyAlignment="1" applyProtection="1">
      <alignment horizontal="centerContinuous" vertical="center"/>
      <protection locked="0"/>
    </xf>
    <xf numFmtId="0" fontId="64" fillId="0" borderId="15" xfId="0" applyFont="1" applyFill="1" applyBorder="1" applyAlignment="1">
      <alignment horizontal="centerContinuous" vertical="center"/>
    </xf>
    <xf numFmtId="40" fontId="64" fillId="0" borderId="8" xfId="60" applyFont="1" applyFill="1" applyBorder="1" applyAlignment="1">
      <alignment horizontal="center" vertical="center"/>
    </xf>
    <xf numFmtId="0" fontId="64" fillId="0" borderId="3" xfId="0" applyFont="1" applyFill="1" applyBorder="1" applyAlignment="1">
      <alignment horizontal="center"/>
    </xf>
    <xf numFmtId="40" fontId="64" fillId="0" borderId="15" xfId="60" applyFont="1" applyFill="1" applyBorder="1" applyAlignment="1">
      <alignment horizontal="center"/>
    </xf>
    <xf numFmtId="0" fontId="64" fillId="0" borderId="29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40" fontId="64" fillId="0" borderId="29" xfId="60" applyFont="1" applyFill="1" applyBorder="1" applyAlignment="1">
      <alignment horizontal="center"/>
    </xf>
    <xf numFmtId="49" fontId="64" fillId="0" borderId="29" xfId="60" applyNumberFormat="1" applyFont="1" applyFill="1" applyBorder="1" applyAlignment="1">
      <alignment horizontal="center"/>
    </xf>
    <xf numFmtId="0" fontId="64" fillId="0" borderId="22" xfId="0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7" fillId="0" borderId="32" xfId="0" applyFont="1" applyFill="1" applyBorder="1" applyAlignment="1">
      <alignment horizontal="center"/>
    </xf>
    <xf numFmtId="0" fontId="57" fillId="0" borderId="7" xfId="0" applyFont="1" applyFill="1" applyBorder="1" applyAlignment="1">
      <alignment horizontal="center"/>
    </xf>
    <xf numFmtId="40" fontId="64" fillId="0" borderId="22" xfId="60" applyFont="1" applyFill="1" applyBorder="1" applyAlignment="1">
      <alignment horizontal="center"/>
    </xf>
    <xf numFmtId="49" fontId="64" fillId="0" borderId="22" xfId="60" applyNumberFormat="1" applyFont="1" applyFill="1" applyBorder="1" applyAlignment="1">
      <alignment horizontal="center"/>
    </xf>
    <xf numFmtId="0" fontId="64" fillId="0" borderId="32" xfId="0" applyFont="1" applyFill="1" applyBorder="1" applyAlignment="1">
      <alignment horizontal="center"/>
    </xf>
    <xf numFmtId="0" fontId="64" fillId="0" borderId="33" xfId="0" applyFont="1" applyFill="1" applyBorder="1" applyAlignment="1">
      <alignment horizontal="center"/>
    </xf>
    <xf numFmtId="40" fontId="64" fillId="0" borderId="8" xfId="60" applyFont="1" applyFill="1" applyBorder="1" applyAlignment="1">
      <alignment horizontal="center"/>
    </xf>
    <xf numFmtId="49" fontId="64" fillId="0" borderId="32" xfId="0" applyNumberFormat="1" applyFont="1" applyFill="1" applyBorder="1" applyAlignment="1">
      <alignment horizontal="center"/>
    </xf>
    <xf numFmtId="40" fontId="64" fillId="0" borderId="33" xfId="60" applyFont="1" applyFill="1" applyBorder="1" applyAlignment="1">
      <alignment horizontal="center"/>
    </xf>
    <xf numFmtId="49" fontId="64" fillId="0" borderId="22" xfId="0" applyNumberFormat="1" applyFont="1" applyFill="1" applyBorder="1" applyAlignment="1">
      <alignment horizontal="center"/>
    </xf>
    <xf numFmtId="0" fontId="64" fillId="0" borderId="34" xfId="0" applyFont="1" applyFill="1" applyBorder="1" applyAlignment="1">
      <alignment horizontal="center"/>
    </xf>
    <xf numFmtId="40" fontId="64" fillId="0" borderId="32" xfId="60" applyFont="1" applyFill="1" applyBorder="1" applyAlignment="1">
      <alignment horizontal="center"/>
    </xf>
    <xf numFmtId="0" fontId="57" fillId="0" borderId="34" xfId="0" applyFont="1" applyFill="1" applyBorder="1" applyAlignment="1">
      <alignment horizontal="center"/>
    </xf>
    <xf numFmtId="0" fontId="57" fillId="0" borderId="33" xfId="0" applyFont="1" applyFill="1" applyBorder="1" applyAlignment="1">
      <alignment horizontal="center"/>
    </xf>
    <xf numFmtId="49" fontId="64" fillId="0" borderId="33" xfId="0" applyNumberFormat="1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7" fillId="0" borderId="24" xfId="0" applyFont="1" applyFill="1" applyBorder="1" applyAlignment="1">
      <alignment horizontal="center"/>
    </xf>
    <xf numFmtId="40" fontId="64" fillId="0" borderId="17" xfId="60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/>
    </xf>
    <xf numFmtId="3" fontId="64" fillId="0" borderId="22" xfId="0" applyNumberFormat="1" applyFont="1" applyFill="1" applyBorder="1" applyAlignment="1">
      <alignment horizontal="center" vertical="center"/>
    </xf>
    <xf numFmtId="3" fontId="57" fillId="0" borderId="22" xfId="0" applyNumberFormat="1" applyFont="1" applyFill="1" applyBorder="1" applyAlignment="1">
      <alignment horizontal="center" vertical="center"/>
    </xf>
    <xf numFmtId="49" fontId="64" fillId="0" borderId="8" xfId="0" applyNumberFormat="1" applyFont="1" applyFill="1" applyBorder="1" applyAlignment="1">
      <alignment horizontal="center"/>
    </xf>
    <xf numFmtId="3" fontId="64" fillId="0" borderId="32" xfId="0" applyNumberFormat="1" applyFont="1" applyFill="1" applyBorder="1" applyAlignment="1">
      <alignment horizontal="center" vertical="center"/>
    </xf>
    <xf numFmtId="38" fontId="64" fillId="7" borderId="32" xfId="60" applyNumberFormat="1" applyFont="1" applyFill="1" applyBorder="1" applyAlignment="1" applyProtection="1">
      <alignment horizontal="center" vertical="center"/>
    </xf>
    <xf numFmtId="43" fontId="57" fillId="0" borderId="32" xfId="61" applyNumberFormat="1" applyFont="1" applyBorder="1" applyAlignment="1">
      <alignment horizontal="center" vertical="center"/>
    </xf>
    <xf numFmtId="43" fontId="64" fillId="0" borderId="32" xfId="61" applyNumberFormat="1" applyFont="1" applyBorder="1" applyAlignment="1">
      <alignment horizontal="center" vertical="center"/>
    </xf>
    <xf numFmtId="49" fontId="64" fillId="7" borderId="32" xfId="60" applyNumberFormat="1" applyFont="1" applyFill="1" applyBorder="1" applyAlignment="1" applyProtection="1">
      <alignment horizontal="center"/>
    </xf>
    <xf numFmtId="191" fontId="57" fillId="0" borderId="32" xfId="61" applyNumberFormat="1" applyFont="1" applyBorder="1" applyAlignment="1">
      <alignment horizontal="center" vertical="center"/>
    </xf>
    <xf numFmtId="38" fontId="57" fillId="7" borderId="32" xfId="60" applyNumberFormat="1" applyFont="1" applyFill="1" applyBorder="1" applyAlignment="1" applyProtection="1">
      <alignment horizontal="center"/>
    </xf>
    <xf numFmtId="38" fontId="65" fillId="7" borderId="39" xfId="60" applyNumberFormat="1" applyFont="1" applyFill="1" applyBorder="1" applyAlignment="1" applyProtection="1">
      <alignment horizontal="left"/>
    </xf>
    <xf numFmtId="38" fontId="57" fillId="0" borderId="35" xfId="60" applyNumberFormat="1" applyFont="1" applyFill="1" applyBorder="1" applyAlignment="1" applyProtection="1">
      <alignment horizontal="center"/>
    </xf>
    <xf numFmtId="0" fontId="57" fillId="7" borderId="40" xfId="0" applyFont="1" applyFill="1" applyBorder="1" applyAlignment="1">
      <alignment horizontal="left"/>
    </xf>
    <xf numFmtId="3" fontId="57" fillId="0" borderId="32" xfId="0" applyNumberFormat="1" applyFont="1" applyFill="1" applyBorder="1" applyAlignment="1">
      <alignment horizontal="center" vertical="center"/>
    </xf>
    <xf numFmtId="208" fontId="57" fillId="0" borderId="32" xfId="61" applyNumberFormat="1" applyFont="1" applyBorder="1" applyAlignment="1">
      <alignment horizontal="center" vertical="center"/>
    </xf>
    <xf numFmtId="38" fontId="57" fillId="7" borderId="32" xfId="60" applyNumberFormat="1" applyFont="1" applyFill="1" applyBorder="1" applyProtection="1"/>
    <xf numFmtId="49" fontId="64" fillId="0" borderId="32" xfId="0" applyNumberFormat="1" applyFont="1" applyFill="1" applyBorder="1" applyAlignment="1">
      <alignment horizontal="center" vertical="center"/>
    </xf>
    <xf numFmtId="38" fontId="57" fillId="0" borderId="32" xfId="60" applyNumberFormat="1" applyFont="1" applyFill="1" applyBorder="1" applyAlignment="1" applyProtection="1">
      <alignment horizontal="center"/>
    </xf>
    <xf numFmtId="3" fontId="57" fillId="7" borderId="39" xfId="0" applyNumberFormat="1" applyFont="1" applyFill="1" applyBorder="1" applyAlignment="1"/>
    <xf numFmtId="3" fontId="57" fillId="7" borderId="22" xfId="0" applyNumberFormat="1" applyFont="1" applyFill="1" applyBorder="1" applyAlignment="1">
      <alignment horizontal="right"/>
    </xf>
    <xf numFmtId="3" fontId="57" fillId="7" borderId="23" xfId="0" applyNumberFormat="1" applyFont="1" applyFill="1" applyBorder="1" applyAlignment="1"/>
    <xf numFmtId="187" fontId="57" fillId="7" borderId="32" xfId="0" applyNumberFormat="1" applyFont="1" applyFill="1" applyBorder="1" applyAlignment="1" applyProtection="1">
      <alignment horizontal="right"/>
    </xf>
    <xf numFmtId="187" fontId="57" fillId="7" borderId="39" xfId="0" applyNumberFormat="1" applyFont="1" applyFill="1" applyBorder="1" applyAlignment="1">
      <alignment horizontal="right"/>
    </xf>
    <xf numFmtId="207" fontId="57" fillId="7" borderId="32" xfId="60" applyNumberFormat="1" applyFont="1" applyFill="1" applyBorder="1" applyProtection="1"/>
    <xf numFmtId="187" fontId="57" fillId="7" borderId="32" xfId="0" applyNumberFormat="1" applyFont="1" applyFill="1" applyBorder="1" applyProtection="1"/>
    <xf numFmtId="3" fontId="57" fillId="0" borderId="32" xfId="0" applyNumberFormat="1" applyFont="1" applyFill="1" applyBorder="1" applyAlignment="1">
      <alignment horizontal="right" vertical="center"/>
    </xf>
    <xf numFmtId="3" fontId="57" fillId="0" borderId="32" xfId="0" applyNumberFormat="1" applyFont="1" applyFill="1" applyBorder="1" applyAlignment="1">
      <alignment vertical="center"/>
    </xf>
    <xf numFmtId="40" fontId="57" fillId="0" borderId="32" xfId="60" applyFont="1" applyFill="1" applyBorder="1" applyAlignment="1">
      <alignment horizontal="center" vertical="center"/>
    </xf>
    <xf numFmtId="2" fontId="57" fillId="0" borderId="32" xfId="0" applyNumberFormat="1" applyFont="1" applyBorder="1" applyAlignment="1">
      <alignment horizontal="center" vertical="center"/>
    </xf>
    <xf numFmtId="40" fontId="57" fillId="7" borderId="32" xfId="60" applyNumberFormat="1" applyFont="1" applyFill="1" applyBorder="1" applyAlignment="1" applyProtection="1">
      <alignment horizontal="right" vertical="center"/>
    </xf>
    <xf numFmtId="43" fontId="57" fillId="0" borderId="32" xfId="60" applyNumberFormat="1" applyFont="1" applyFill="1" applyBorder="1" applyAlignment="1">
      <alignment horizontal="right" vertical="center"/>
    </xf>
    <xf numFmtId="43" fontId="57" fillId="0" borderId="35" xfId="0" applyNumberFormat="1" applyFont="1" applyFill="1" applyBorder="1" applyAlignment="1">
      <alignment horizontal="right" vertical="center"/>
    </xf>
    <xf numFmtId="40" fontId="57" fillId="0" borderId="32" xfId="60" applyFont="1" applyFill="1" applyBorder="1" applyAlignment="1" applyProtection="1">
      <alignment horizontal="center" vertical="center"/>
      <protection locked="0"/>
    </xf>
    <xf numFmtId="0" fontId="57" fillId="0" borderId="32" xfId="0" applyFont="1" applyBorder="1" applyAlignment="1">
      <alignment horizontal="center" vertical="center"/>
    </xf>
    <xf numFmtId="40" fontId="57" fillId="0" borderId="32" xfId="60" applyFont="1" applyBorder="1" applyAlignment="1">
      <alignment vertical="center"/>
    </xf>
    <xf numFmtId="40" fontId="57" fillId="0" borderId="32" xfId="60" applyFont="1" applyFill="1" applyBorder="1" applyAlignment="1">
      <alignment horizontal="right" vertical="center"/>
    </xf>
    <xf numFmtId="43" fontId="57" fillId="0" borderId="32" xfId="60" applyNumberFormat="1" applyFont="1" applyBorder="1" applyAlignment="1">
      <alignment vertical="center"/>
    </xf>
    <xf numFmtId="43" fontId="57" fillId="0" borderId="32" xfId="0" applyNumberFormat="1" applyFont="1" applyBorder="1" applyAlignment="1">
      <alignment horizontal="right" vertical="center"/>
    </xf>
    <xf numFmtId="38" fontId="57" fillId="7" borderId="38" xfId="60" applyNumberFormat="1" applyFont="1" applyFill="1" applyBorder="1" applyAlignment="1" applyProtection="1">
      <alignment horizontal="center" vertical="center"/>
    </xf>
    <xf numFmtId="38" fontId="57" fillId="7" borderId="32" xfId="60" applyNumberFormat="1" applyFont="1" applyFill="1" applyBorder="1" applyAlignment="1" applyProtection="1">
      <alignment horizontal="center" vertical="center"/>
    </xf>
    <xf numFmtId="40" fontId="64" fillId="0" borderId="32" xfId="60" applyFont="1" applyFill="1" applyBorder="1" applyAlignment="1">
      <alignment vertical="center"/>
    </xf>
    <xf numFmtId="40" fontId="64" fillId="0" borderId="32" xfId="60" applyFont="1" applyBorder="1" applyAlignment="1">
      <alignment horizontal="right" vertical="center"/>
    </xf>
    <xf numFmtId="40" fontId="64" fillId="0" borderId="35" xfId="60" applyFont="1" applyFill="1" applyBorder="1" applyAlignment="1">
      <alignment horizontal="right" vertical="center"/>
    </xf>
    <xf numFmtId="40" fontId="57" fillId="7" borderId="32" xfId="60" applyNumberFormat="1" applyFont="1" applyFill="1" applyBorder="1" applyAlignment="1" applyProtection="1">
      <alignment horizontal="center"/>
    </xf>
    <xf numFmtId="40" fontId="57" fillId="7" borderId="32" xfId="60" applyNumberFormat="1" applyFont="1" applyFill="1" applyBorder="1" applyAlignment="1" applyProtection="1"/>
    <xf numFmtId="43" fontId="57" fillId="0" borderId="35" xfId="0" applyNumberFormat="1" applyFont="1" applyFill="1" applyBorder="1" applyAlignment="1">
      <alignment vertical="center"/>
    </xf>
    <xf numFmtId="43" fontId="57" fillId="0" borderId="32" xfId="60" applyNumberFormat="1" applyFont="1" applyFill="1" applyBorder="1" applyAlignment="1">
      <alignment vertical="center"/>
    </xf>
    <xf numFmtId="43" fontId="57" fillId="0" borderId="32" xfId="0" applyNumberFormat="1" applyFont="1" applyFill="1" applyBorder="1" applyAlignment="1">
      <alignment vertical="center"/>
    </xf>
    <xf numFmtId="49" fontId="57" fillId="0" borderId="38" xfId="0" applyNumberFormat="1" applyFont="1" applyFill="1" applyBorder="1" applyAlignment="1">
      <alignment horizontal="center" vertical="center"/>
    </xf>
    <xf numFmtId="43" fontId="57" fillId="0" borderId="32" xfId="0" applyNumberFormat="1" applyFont="1" applyBorder="1" applyAlignment="1">
      <alignment vertical="center"/>
    </xf>
    <xf numFmtId="3" fontId="57" fillId="7" borderId="38" xfId="0" applyNumberFormat="1" applyFont="1" applyFill="1" applyBorder="1" applyAlignment="1"/>
    <xf numFmtId="3" fontId="57" fillId="7" borderId="40" xfId="0" applyNumberFormat="1" applyFont="1" applyFill="1" applyBorder="1" applyAlignment="1"/>
    <xf numFmtId="38" fontId="64" fillId="7" borderId="32" xfId="60" applyNumberFormat="1" applyFont="1" applyFill="1" applyBorder="1" applyAlignment="1" applyProtection="1">
      <alignment horizontal="center"/>
    </xf>
    <xf numFmtId="38" fontId="64" fillId="7" borderId="32" xfId="60" applyNumberFormat="1" applyFont="1" applyFill="1" applyBorder="1" applyAlignment="1" applyProtection="1">
      <alignment horizontal="left"/>
    </xf>
    <xf numFmtId="38" fontId="64" fillId="7" borderId="32" xfId="60" applyNumberFormat="1" applyFont="1" applyFill="1" applyBorder="1" applyProtection="1"/>
    <xf numFmtId="43" fontId="57" fillId="0" borderId="32" xfId="60" applyNumberFormat="1" applyFont="1" applyFill="1" applyBorder="1" applyAlignment="1">
      <alignment horizontal="center" vertical="center"/>
    </xf>
    <xf numFmtId="43" fontId="57" fillId="0" borderId="22" xfId="61" applyNumberFormat="1" applyFont="1" applyBorder="1" applyAlignment="1">
      <alignment horizontal="center" vertical="center"/>
    </xf>
    <xf numFmtId="40" fontId="64" fillId="0" borderId="32" xfId="60" applyFont="1" applyFill="1" applyBorder="1" applyAlignment="1" applyProtection="1">
      <alignment horizontal="center" vertical="center"/>
      <protection locked="0"/>
    </xf>
    <xf numFmtId="0" fontId="64" fillId="0" borderId="32" xfId="0" applyFont="1" applyBorder="1" applyAlignment="1">
      <alignment horizontal="center" vertical="center"/>
    </xf>
    <xf numFmtId="43" fontId="64" fillId="0" borderId="32" xfId="0" applyNumberFormat="1" applyFont="1" applyBorder="1" applyAlignment="1">
      <alignment horizontal="right" vertical="center"/>
    </xf>
    <xf numFmtId="40" fontId="64" fillId="0" borderId="32" xfId="60" applyFont="1" applyFill="1" applyBorder="1" applyAlignment="1">
      <alignment horizontal="right" vertical="center"/>
    </xf>
    <xf numFmtId="191" fontId="57" fillId="0" borderId="32" xfId="60" applyNumberFormat="1" applyFont="1" applyFill="1" applyBorder="1" applyAlignment="1">
      <alignment vertical="center"/>
    </xf>
    <xf numFmtId="43" fontId="57" fillId="0" borderId="32" xfId="0" applyNumberFormat="1" applyFont="1" applyFill="1" applyBorder="1" applyAlignment="1">
      <alignment horizontal="right" vertical="center"/>
    </xf>
    <xf numFmtId="40" fontId="57" fillId="7" borderId="32" xfId="60" applyFont="1" applyFill="1" applyBorder="1" applyAlignment="1" applyProtection="1">
      <alignment horizontal="center"/>
    </xf>
    <xf numFmtId="209" fontId="57" fillId="0" borderId="32" xfId="61" applyNumberFormat="1" applyFont="1" applyBorder="1" applyAlignment="1">
      <alignment horizontal="center" vertical="center"/>
    </xf>
    <xf numFmtId="40" fontId="57" fillId="7" borderId="32" xfId="60" applyFont="1" applyFill="1" applyBorder="1" applyAlignment="1" applyProtection="1">
      <alignment horizontal="right"/>
    </xf>
    <xf numFmtId="43" fontId="64" fillId="0" borderId="32" xfId="60" applyNumberFormat="1" applyFont="1" applyFill="1" applyBorder="1" applyAlignment="1">
      <alignment vertical="center"/>
    </xf>
    <xf numFmtId="43" fontId="64" fillId="0" borderId="32" xfId="0" applyNumberFormat="1" applyFont="1" applyFill="1" applyBorder="1" applyAlignment="1">
      <alignment vertical="center"/>
    </xf>
    <xf numFmtId="0" fontId="64" fillId="0" borderId="0" xfId="0" applyFont="1" applyFill="1"/>
    <xf numFmtId="0" fontId="57" fillId="0" borderId="0" xfId="0" applyFont="1" applyFill="1" applyBorder="1"/>
    <xf numFmtId="0" fontId="57" fillId="0" borderId="0" xfId="0" applyFont="1" applyFill="1"/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right"/>
    </xf>
    <xf numFmtId="3" fontId="57" fillId="0" borderId="0" xfId="0" applyNumberFormat="1" applyFont="1" applyFill="1" applyAlignment="1">
      <alignment horizontal="right"/>
    </xf>
    <xf numFmtId="40" fontId="57" fillId="0" borderId="0" xfId="60" applyFont="1" applyFill="1" applyAlignment="1">
      <alignment horizontal="right"/>
    </xf>
    <xf numFmtId="49" fontId="64" fillId="0" borderId="0" xfId="0" applyNumberFormat="1" applyFont="1" applyFill="1" applyAlignment="1">
      <alignment horizontal="center"/>
    </xf>
    <xf numFmtId="0" fontId="43" fillId="0" borderId="0" xfId="43" applyFont="1" applyBorder="1" applyAlignment="1">
      <alignment horizontal="left" vertical="center"/>
    </xf>
    <xf numFmtId="0" fontId="57" fillId="0" borderId="35" xfId="0" applyFont="1" applyFill="1" applyBorder="1" applyAlignment="1">
      <alignment horizontal="left" vertical="center"/>
    </xf>
    <xf numFmtId="0" fontId="57" fillId="0" borderId="38" xfId="0" applyFont="1" applyFill="1" applyBorder="1" applyAlignment="1">
      <alignment horizontal="left" vertical="center"/>
    </xf>
    <xf numFmtId="38" fontId="57" fillId="7" borderId="38" xfId="60" applyNumberFormat="1" applyFont="1" applyFill="1" applyBorder="1" applyAlignment="1" applyProtection="1">
      <alignment horizontal="left" vertical="center"/>
    </xf>
    <xf numFmtId="3" fontId="57" fillId="0" borderId="35" xfId="0" applyNumberFormat="1" applyFont="1" applyFill="1" applyBorder="1" applyAlignment="1">
      <alignment horizontal="left" vertical="center"/>
    </xf>
    <xf numFmtId="38" fontId="57" fillId="7" borderId="35" xfId="60" applyNumberFormat="1" applyFont="1" applyFill="1" applyBorder="1" applyAlignment="1" applyProtection="1">
      <alignment horizontal="left"/>
    </xf>
    <xf numFmtId="190" fontId="45" fillId="0" borderId="43" xfId="62" applyNumberFormat="1" applyFont="1" applyBorder="1" applyAlignment="1">
      <alignment horizontal="left" vertical="center"/>
    </xf>
    <xf numFmtId="190" fontId="45" fillId="0" borderId="42" xfId="62" applyNumberFormat="1" applyFont="1" applyBorder="1" applyAlignment="1">
      <alignment horizontal="left" vertical="center"/>
    </xf>
    <xf numFmtId="190" fontId="45" fillId="0" borderId="44" xfId="62" applyNumberFormat="1" applyFont="1" applyBorder="1" applyAlignment="1">
      <alignment horizontal="left" vertical="center"/>
    </xf>
    <xf numFmtId="3" fontId="45" fillId="0" borderId="35" xfId="0" applyNumberFormat="1" applyFont="1" applyFill="1" applyBorder="1" applyAlignment="1">
      <alignment horizontal="left"/>
    </xf>
    <xf numFmtId="3" fontId="45" fillId="0" borderId="40" xfId="0" applyNumberFormat="1" applyFont="1" applyFill="1" applyBorder="1" applyAlignment="1">
      <alignment horizontal="left"/>
    </xf>
    <xf numFmtId="3" fontId="45" fillId="0" borderId="38" xfId="0" applyNumberFormat="1" applyFont="1" applyFill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3" fillId="0" borderId="0" xfId="43" applyFont="1" applyAlignment="1">
      <alignment horizontal="center" vertical="center"/>
    </xf>
    <xf numFmtId="0" fontId="44" fillId="0" borderId="11" xfId="66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vertical="center"/>
    </xf>
    <xf numFmtId="0" fontId="44" fillId="0" borderId="31" xfId="66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vertical="center"/>
    </xf>
    <xf numFmtId="0" fontId="49" fillId="0" borderId="28" xfId="0" applyFont="1" applyFill="1" applyBorder="1" applyAlignment="1">
      <alignment vertical="center"/>
    </xf>
    <xf numFmtId="0" fontId="49" fillId="0" borderId="19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1" xfId="0" applyFont="1" applyFill="1" applyBorder="1" applyAlignment="1">
      <alignment vertical="center"/>
    </xf>
    <xf numFmtId="0" fontId="44" fillId="0" borderId="24" xfId="66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vertical="center"/>
    </xf>
    <xf numFmtId="0" fontId="45" fillId="0" borderId="43" xfId="43" applyFont="1" applyBorder="1" applyAlignment="1">
      <alignment horizontal="left" vertical="center"/>
    </xf>
    <xf numFmtId="0" fontId="45" fillId="0" borderId="42" xfId="43" applyFont="1" applyBorder="1" applyAlignment="1">
      <alignment horizontal="left" vertical="center"/>
    </xf>
    <xf numFmtId="0" fontId="45" fillId="0" borderId="44" xfId="43" applyFont="1" applyBorder="1" applyAlignment="1">
      <alignment horizontal="left" vertical="center"/>
    </xf>
    <xf numFmtId="0" fontId="45" fillId="0" borderId="35" xfId="43" applyFont="1" applyBorder="1" applyAlignment="1">
      <alignment horizontal="left" vertical="center"/>
    </xf>
    <xf numFmtId="0" fontId="45" fillId="0" borderId="40" xfId="43" applyFont="1" applyBorder="1" applyAlignment="1">
      <alignment horizontal="left" vertical="center"/>
    </xf>
    <xf numFmtId="0" fontId="45" fillId="0" borderId="38" xfId="43" applyFont="1" applyBorder="1" applyAlignment="1">
      <alignment horizontal="left" vertical="center"/>
    </xf>
    <xf numFmtId="0" fontId="45" fillId="0" borderId="45" xfId="43" applyFont="1" applyFill="1" applyBorder="1" applyAlignment="1">
      <alignment horizontal="right" vertical="center"/>
    </xf>
    <xf numFmtId="0" fontId="45" fillId="0" borderId="26" xfId="43" applyFont="1" applyFill="1" applyBorder="1" applyAlignment="1">
      <alignment horizontal="right" vertical="center"/>
    </xf>
    <xf numFmtId="0" fontId="45" fillId="0" borderId="46" xfId="43" applyFont="1" applyFill="1" applyBorder="1" applyAlignment="1">
      <alignment horizontal="right" vertical="center"/>
    </xf>
    <xf numFmtId="0" fontId="59" fillId="0" borderId="0" xfId="43" applyFont="1" applyBorder="1" applyAlignment="1">
      <alignment horizontal="left" vertical="center"/>
    </xf>
    <xf numFmtId="0" fontId="59" fillId="0" borderId="0" xfId="43" applyFont="1" applyBorder="1" applyAlignment="1">
      <alignment horizontal="center" vertical="center"/>
    </xf>
    <xf numFmtId="38" fontId="53" fillId="0" borderId="19" xfId="60" applyNumberFormat="1" applyFont="1" applyFill="1" applyBorder="1" applyAlignment="1">
      <alignment horizontal="center"/>
    </xf>
    <xf numFmtId="38" fontId="53" fillId="0" borderId="20" xfId="60" applyNumberFormat="1" applyFont="1" applyFill="1" applyBorder="1" applyAlignment="1">
      <alignment horizontal="center"/>
    </xf>
    <xf numFmtId="38" fontId="53" fillId="0" borderId="21" xfId="60" applyNumberFormat="1" applyFont="1" applyFill="1" applyBorder="1" applyAlignment="1">
      <alignment horizontal="center"/>
    </xf>
    <xf numFmtId="0" fontId="59" fillId="0" borderId="0" xfId="43" applyFont="1" applyBorder="1" applyAlignment="1">
      <alignment horizontal="center" vertical="center" wrapText="1"/>
    </xf>
    <xf numFmtId="0" fontId="43" fillId="0" borderId="0" xfId="43" applyFont="1" applyBorder="1" applyAlignment="1">
      <alignment horizontal="left" vertical="center"/>
    </xf>
    <xf numFmtId="0" fontId="44" fillId="0" borderId="3" xfId="43" applyFont="1" applyBorder="1" applyAlignment="1">
      <alignment horizontal="center" vertical="center"/>
    </xf>
    <xf numFmtId="0" fontId="44" fillId="0" borderId="11" xfId="43" applyFont="1" applyBorder="1" applyAlignment="1">
      <alignment horizontal="center" vertical="center"/>
    </xf>
    <xf numFmtId="0" fontId="44" fillId="0" borderId="15" xfId="43" applyFont="1" applyBorder="1" applyAlignment="1">
      <alignment horizontal="center" vertical="center"/>
    </xf>
    <xf numFmtId="0" fontId="45" fillId="0" borderId="24" xfId="43" applyFont="1" applyBorder="1" applyAlignment="1">
      <alignment horizontal="left" vertical="center"/>
    </xf>
    <xf numFmtId="0" fontId="45" fillId="0" borderId="2" xfId="43" applyFont="1" applyBorder="1" applyAlignment="1">
      <alignment horizontal="left" vertical="center"/>
    </xf>
    <xf numFmtId="0" fontId="45" fillId="0" borderId="2" xfId="43" applyFont="1" applyBorder="1" applyAlignment="1">
      <alignment horizontal="center" vertical="center"/>
    </xf>
    <xf numFmtId="0" fontId="45" fillId="0" borderId="20" xfId="43" applyFont="1" applyBorder="1" applyAlignment="1">
      <alignment horizontal="center" vertical="center"/>
    </xf>
    <xf numFmtId="0" fontId="45" fillId="0" borderId="24" xfId="43" applyFont="1" applyBorder="1" applyAlignment="1">
      <alignment horizontal="center" vertical="center"/>
    </xf>
    <xf numFmtId="0" fontId="45" fillId="0" borderId="17" xfId="43" applyFont="1" applyBorder="1" applyAlignment="1">
      <alignment horizontal="center" vertical="center"/>
    </xf>
    <xf numFmtId="0" fontId="48" fillId="0" borderId="24" xfId="43" applyFont="1" applyBorder="1" applyAlignment="1">
      <alignment horizontal="center" vertical="center"/>
    </xf>
    <xf numFmtId="0" fontId="48" fillId="0" borderId="2" xfId="43" applyFont="1" applyBorder="1" applyAlignment="1">
      <alignment horizontal="center" vertical="center"/>
    </xf>
    <xf numFmtId="0" fontId="48" fillId="0" borderId="17" xfId="43" applyFont="1" applyBorder="1" applyAlignment="1">
      <alignment horizontal="center" vertical="center"/>
    </xf>
    <xf numFmtId="0" fontId="45" fillId="0" borderId="19" xfId="43" applyFont="1" applyBorder="1" applyAlignment="1">
      <alignment horizontal="left" vertical="center"/>
    </xf>
    <xf numFmtId="0" fontId="45" fillId="0" borderId="20" xfId="43" applyFont="1" applyBorder="1" applyAlignment="1">
      <alignment horizontal="left" vertical="center"/>
    </xf>
    <xf numFmtId="40" fontId="45" fillId="0" borderId="24" xfId="60" applyNumberFormat="1" applyFont="1" applyBorder="1" applyAlignment="1">
      <alignment horizontal="center" vertical="center"/>
    </xf>
    <xf numFmtId="40" fontId="45" fillId="0" borderId="17" xfId="60" applyNumberFormat="1" applyFont="1" applyBorder="1" applyAlignment="1">
      <alignment horizontal="center" vertical="center"/>
    </xf>
    <xf numFmtId="40" fontId="45" fillId="0" borderId="24" xfId="60" applyFont="1" applyBorder="1" applyAlignment="1">
      <alignment horizontal="center" vertical="center"/>
    </xf>
    <xf numFmtId="40" fontId="45" fillId="0" borderId="17" xfId="6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 wrapText="1"/>
    </xf>
    <xf numFmtId="0" fontId="44" fillId="0" borderId="31" xfId="43" applyFont="1" applyBorder="1" applyAlignment="1">
      <alignment horizontal="center" vertical="center"/>
    </xf>
    <xf numFmtId="0" fontId="44" fillId="0" borderId="28" xfId="43" applyFont="1" applyBorder="1" applyAlignment="1">
      <alignment horizontal="center" vertical="center"/>
    </xf>
    <xf numFmtId="0" fontId="44" fillId="0" borderId="19" xfId="43" applyFont="1" applyBorder="1" applyAlignment="1">
      <alignment horizontal="center" vertical="center"/>
    </xf>
    <xf numFmtId="0" fontId="44" fillId="0" borderId="21" xfId="43" applyFont="1" applyBorder="1" applyAlignment="1">
      <alignment horizontal="center" vertical="center"/>
    </xf>
    <xf numFmtId="0" fontId="54" fillId="0" borderId="17" xfId="0" applyFont="1" applyBorder="1" applyAlignment="1">
      <alignment horizontal="left" vertical="center"/>
    </xf>
    <xf numFmtId="0" fontId="54" fillId="0" borderId="47" xfId="0" applyFont="1" applyBorder="1" applyAlignment="1">
      <alignment horizontal="right" vertical="center"/>
    </xf>
    <xf numFmtId="40" fontId="45" fillId="0" borderId="24" xfId="43" applyNumberFormat="1" applyFont="1" applyBorder="1" applyAlignment="1">
      <alignment horizontal="center" vertical="center"/>
    </xf>
    <xf numFmtId="0" fontId="59" fillId="0" borderId="0" xfId="43" applyFont="1" applyBorder="1" applyAlignment="1">
      <alignment horizontal="left" vertical="center" wrapText="1"/>
    </xf>
    <xf numFmtId="0" fontId="46" fillId="0" borderId="35" xfId="0" applyFont="1" applyFill="1" applyBorder="1" applyAlignment="1">
      <alignment horizontal="left"/>
    </xf>
    <xf numFmtId="0" fontId="46" fillId="0" borderId="3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 vertical="center"/>
    </xf>
    <xf numFmtId="0" fontId="47" fillId="0" borderId="31" xfId="0" applyFont="1" applyFill="1" applyBorder="1" applyAlignment="1" applyProtection="1">
      <alignment horizontal="center" vertical="center"/>
      <protection locked="0"/>
    </xf>
    <xf numFmtId="0" fontId="47" fillId="0" borderId="28" xfId="0" applyFont="1" applyFill="1" applyBorder="1" applyAlignment="1" applyProtection="1">
      <alignment horizontal="center" vertical="center"/>
      <protection locked="0"/>
    </xf>
    <xf numFmtId="0" fontId="45" fillId="0" borderId="43" xfId="0" applyFont="1" applyFill="1" applyBorder="1" applyAlignment="1">
      <alignment horizontal="left" vertical="center"/>
    </xf>
    <xf numFmtId="0" fontId="45" fillId="0" borderId="42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right"/>
    </xf>
    <xf numFmtId="0" fontId="54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57" fillId="0" borderId="35" xfId="0" applyFont="1" applyFill="1" applyBorder="1" applyAlignment="1">
      <alignment horizontal="left" vertical="center"/>
    </xf>
    <xf numFmtId="0" fontId="57" fillId="0" borderId="38" xfId="0" applyFont="1" applyFill="1" applyBorder="1" applyAlignment="1">
      <alignment horizontal="left" vertical="center"/>
    </xf>
    <xf numFmtId="38" fontId="57" fillId="7" borderId="35" xfId="60" applyNumberFormat="1" applyFont="1" applyFill="1" applyBorder="1" applyAlignment="1" applyProtection="1">
      <alignment horizontal="left" vertical="center"/>
    </xf>
    <xf numFmtId="38" fontId="57" fillId="7" borderId="38" xfId="60" applyNumberFormat="1" applyFont="1" applyFill="1" applyBorder="1" applyAlignment="1" applyProtection="1">
      <alignment horizontal="left" vertical="center"/>
    </xf>
    <xf numFmtId="0" fontId="64" fillId="0" borderId="35" xfId="0" applyFont="1" applyFill="1" applyBorder="1" applyAlignment="1">
      <alignment horizontal="center" vertical="center"/>
    </xf>
    <xf numFmtId="0" fontId="64" fillId="0" borderId="38" xfId="0" applyFont="1" applyFill="1" applyBorder="1" applyAlignment="1">
      <alignment horizontal="center" vertical="center"/>
    </xf>
    <xf numFmtId="0" fontId="64" fillId="0" borderId="35" xfId="0" applyFont="1" applyFill="1" applyBorder="1" applyAlignment="1">
      <alignment horizontal="left" vertical="center"/>
    </xf>
    <xf numFmtId="0" fontId="64" fillId="0" borderId="38" xfId="0" applyFont="1" applyFill="1" applyBorder="1" applyAlignment="1">
      <alignment horizontal="left" vertical="center"/>
    </xf>
    <xf numFmtId="0" fontId="57" fillId="0" borderId="35" xfId="0" applyFont="1" applyFill="1" applyBorder="1" applyAlignment="1">
      <alignment vertical="center"/>
    </xf>
    <xf numFmtId="0" fontId="57" fillId="0" borderId="38" xfId="0" applyFont="1" applyFill="1" applyBorder="1" applyAlignment="1">
      <alignment vertical="center"/>
    </xf>
    <xf numFmtId="3" fontId="57" fillId="0" borderId="35" xfId="0" applyNumberFormat="1" applyFont="1" applyFill="1" applyBorder="1" applyAlignment="1">
      <alignment horizontal="left" vertical="center"/>
    </xf>
    <xf numFmtId="3" fontId="57" fillId="0" borderId="38" xfId="0" applyNumberFormat="1" applyFont="1" applyFill="1" applyBorder="1" applyAlignment="1">
      <alignment horizontal="left" vertical="center"/>
    </xf>
    <xf numFmtId="3" fontId="64" fillId="0" borderId="35" xfId="0" applyNumberFormat="1" applyFont="1" applyFill="1" applyBorder="1" applyAlignment="1">
      <alignment horizontal="center" vertical="center"/>
    </xf>
    <xf numFmtId="3" fontId="64" fillId="0" borderId="38" xfId="0" applyNumberFormat="1" applyFont="1" applyFill="1" applyBorder="1" applyAlignment="1">
      <alignment horizontal="center" vertical="center"/>
    </xf>
    <xf numFmtId="3" fontId="64" fillId="0" borderId="41" xfId="0" applyNumberFormat="1" applyFont="1" applyFill="1" applyBorder="1" applyAlignment="1">
      <alignment horizontal="left" vertical="center"/>
    </xf>
    <xf numFmtId="3" fontId="64" fillId="0" borderId="39" xfId="0" applyNumberFormat="1" applyFont="1" applyFill="1" applyBorder="1" applyAlignment="1">
      <alignment horizontal="left" vertical="center"/>
    </xf>
    <xf numFmtId="38" fontId="64" fillId="7" borderId="35" xfId="60" applyNumberFormat="1" applyFont="1" applyFill="1" applyBorder="1" applyAlignment="1" applyProtection="1">
      <alignment horizontal="left"/>
    </xf>
    <xf numFmtId="38" fontId="64" fillId="7" borderId="38" xfId="60" applyNumberFormat="1" applyFont="1" applyFill="1" applyBorder="1" applyAlignment="1" applyProtection="1">
      <alignment horizontal="left"/>
    </xf>
    <xf numFmtId="0" fontId="57" fillId="0" borderId="37" xfId="0" applyFont="1" applyFill="1" applyBorder="1" applyAlignment="1">
      <alignment horizontal="left" vertical="center"/>
    </xf>
    <xf numFmtId="0" fontId="57" fillId="0" borderId="36" xfId="0" applyFont="1" applyFill="1" applyBorder="1" applyAlignment="1">
      <alignment horizontal="left" vertical="center"/>
    </xf>
    <xf numFmtId="38" fontId="57" fillId="7" borderId="35" xfId="60" applyNumberFormat="1" applyFont="1" applyFill="1" applyBorder="1" applyAlignment="1" applyProtection="1">
      <alignment horizontal="left"/>
    </xf>
    <xf numFmtId="38" fontId="57" fillId="7" borderId="38" xfId="60" applyNumberFormat="1" applyFont="1" applyFill="1" applyBorder="1" applyAlignment="1" applyProtection="1">
      <alignment horizontal="left"/>
    </xf>
    <xf numFmtId="3" fontId="64" fillId="0" borderId="35" xfId="0" applyNumberFormat="1" applyFont="1" applyFill="1" applyBorder="1" applyAlignment="1">
      <alignment horizontal="left" vertical="center"/>
    </xf>
    <xf numFmtId="3" fontId="64" fillId="0" borderId="38" xfId="0" applyNumberFormat="1" applyFont="1" applyFill="1" applyBorder="1" applyAlignment="1">
      <alignment horizontal="left" vertical="center"/>
    </xf>
    <xf numFmtId="0" fontId="64" fillId="0" borderId="37" xfId="0" applyFont="1" applyFill="1" applyBorder="1" applyAlignment="1">
      <alignment horizontal="left" vertical="center"/>
    </xf>
    <xf numFmtId="0" fontId="64" fillId="0" borderId="36" xfId="0" applyFont="1" applyFill="1" applyBorder="1" applyAlignment="1">
      <alignment horizontal="left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/>
    </xf>
    <xf numFmtId="0" fontId="57" fillId="0" borderId="38" xfId="0" applyFont="1" applyFill="1" applyBorder="1" applyAlignment="1">
      <alignment horizontal="center"/>
    </xf>
    <xf numFmtId="0" fontId="65" fillId="0" borderId="43" xfId="0" applyFont="1" applyFill="1" applyBorder="1" applyAlignment="1">
      <alignment horizontal="left"/>
    </xf>
    <xf numFmtId="0" fontId="65" fillId="0" borderId="44" xfId="0" applyFont="1" applyFill="1" applyBorder="1" applyAlignment="1">
      <alignment horizontal="left"/>
    </xf>
    <xf numFmtId="0" fontId="64" fillId="0" borderId="24" xfId="0" applyFont="1" applyFill="1" applyBorder="1" applyAlignment="1">
      <alignment horizontal="center"/>
    </xf>
    <xf numFmtId="0" fontId="64" fillId="0" borderId="17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left"/>
    </xf>
    <xf numFmtId="0" fontId="64" fillId="0" borderId="36" xfId="0" applyFont="1" applyFill="1" applyBorder="1" applyAlignment="1">
      <alignment horizontal="left"/>
    </xf>
    <xf numFmtId="0" fontId="57" fillId="0" borderId="37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3" fontId="57" fillId="0" borderId="35" xfId="0" applyNumberFormat="1" applyFont="1" applyFill="1" applyBorder="1" applyAlignment="1">
      <alignment vertical="center"/>
    </xf>
    <xf numFmtId="3" fontId="57" fillId="0" borderId="38" xfId="0" applyNumberFormat="1" applyFont="1" applyFill="1" applyBorder="1" applyAlignment="1">
      <alignment vertical="center"/>
    </xf>
    <xf numFmtId="0" fontId="63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left" vertical="center"/>
    </xf>
    <xf numFmtId="0" fontId="65" fillId="0" borderId="35" xfId="0" applyFont="1" applyFill="1" applyBorder="1" applyAlignment="1">
      <alignment horizontal="left"/>
    </xf>
    <xf numFmtId="0" fontId="65" fillId="0" borderId="38" xfId="0" applyFont="1" applyFill="1" applyBorder="1" applyAlignment="1">
      <alignment horizontal="left"/>
    </xf>
    <xf numFmtId="49" fontId="64" fillId="0" borderId="34" xfId="0" applyNumberFormat="1" applyFont="1" applyFill="1" applyBorder="1" applyAlignment="1">
      <alignment horizontal="center" vertical="center"/>
    </xf>
    <xf numFmtId="49" fontId="64" fillId="0" borderId="15" xfId="0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horizontal="right" vertical="center"/>
    </xf>
    <xf numFmtId="0" fontId="57" fillId="0" borderId="47" xfId="0" applyFont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0" fontId="64" fillId="0" borderId="43" xfId="0" applyFont="1" applyFill="1" applyBorder="1" applyAlignment="1">
      <alignment horizontal="left"/>
    </xf>
    <xf numFmtId="0" fontId="64" fillId="0" borderId="44" xfId="0" applyFont="1" applyFill="1" applyBorder="1" applyAlignment="1">
      <alignment horizontal="left"/>
    </xf>
    <xf numFmtId="3" fontId="65" fillId="0" borderId="43" xfId="0" applyNumberFormat="1" applyFont="1" applyFill="1" applyBorder="1" applyAlignment="1">
      <alignment horizontal="left" vertical="center"/>
    </xf>
    <xf numFmtId="3" fontId="65" fillId="0" borderId="44" xfId="0" applyNumberFormat="1" applyFont="1" applyFill="1" applyBorder="1" applyAlignment="1">
      <alignment horizontal="left" vertical="center"/>
    </xf>
    <xf numFmtId="0" fontId="57" fillId="0" borderId="35" xfId="73" applyFont="1" applyFill="1" applyBorder="1" applyAlignment="1">
      <alignment horizontal="left" vertical="center"/>
    </xf>
    <xf numFmtId="0" fontId="57" fillId="0" borderId="38" xfId="73" applyFont="1" applyFill="1" applyBorder="1" applyAlignment="1">
      <alignment horizontal="left" vertical="center"/>
    </xf>
    <xf numFmtId="40" fontId="57" fillId="7" borderId="35" xfId="60" applyFont="1" applyFill="1" applyBorder="1" applyAlignment="1" applyProtection="1">
      <alignment horizontal="left"/>
    </xf>
    <xf numFmtId="40" fontId="57" fillId="7" borderId="38" xfId="60" applyFont="1" applyFill="1" applyBorder="1" applyAlignment="1" applyProtection="1">
      <alignment horizontal="left"/>
    </xf>
    <xf numFmtId="40" fontId="35" fillId="7" borderId="50" xfId="60" applyFont="1" applyFill="1" applyBorder="1" applyAlignment="1">
      <alignment horizontal="center"/>
    </xf>
    <xf numFmtId="40" fontId="35" fillId="7" borderId="1" xfId="60" applyFont="1" applyFill="1" applyBorder="1" applyAlignment="1">
      <alignment horizontal="center"/>
    </xf>
    <xf numFmtId="0" fontId="26" fillId="7" borderId="50" xfId="69" applyFont="1" applyFill="1" applyBorder="1" applyAlignment="1">
      <alignment horizontal="center"/>
    </xf>
    <xf numFmtId="0" fontId="26" fillId="7" borderId="51" xfId="69" applyFont="1" applyFill="1" applyBorder="1" applyAlignment="1">
      <alignment horizontal="center"/>
    </xf>
    <xf numFmtId="40" fontId="60" fillId="0" borderId="7" xfId="60" applyFont="1" applyBorder="1" applyAlignment="1">
      <alignment horizontal="left"/>
    </xf>
    <xf numFmtId="40" fontId="60" fillId="0" borderId="0" xfId="60" applyFont="1" applyBorder="1" applyAlignment="1">
      <alignment horizontal="left"/>
    </xf>
    <xf numFmtId="40" fontId="3" fillId="0" borderId="0" xfId="60" applyFont="1" applyBorder="1" applyAlignment="1">
      <alignment vertical="center"/>
    </xf>
    <xf numFmtId="40" fontId="9" fillId="0" borderId="7" xfId="60" applyFont="1" applyBorder="1" applyAlignment="1">
      <alignment horizontal="center"/>
    </xf>
    <xf numFmtId="40" fontId="9" fillId="0" borderId="0" xfId="60" applyFont="1" applyBorder="1" applyAlignment="1">
      <alignment horizontal="center"/>
    </xf>
    <xf numFmtId="40" fontId="9" fillId="0" borderId="8" xfId="60" applyFont="1" applyBorder="1" applyAlignment="1">
      <alignment horizontal="center"/>
    </xf>
  </cellXfs>
  <cellStyles count="75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0,0_x000d__x000a_NA_x000d__x000a_" xfId="7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 [00]" xfId="22"/>
    <cellStyle name="Comma_50-8355เฉพาะปัว" xfId="23"/>
    <cellStyle name="Comma_แบบตารางใหม่" xfId="24"/>
    <cellStyle name="Currency [00]" xfId="25"/>
    <cellStyle name="Date Short" xfId="26"/>
    <cellStyle name="Enter Currency (0)" xfId="27"/>
    <cellStyle name="Enter Currency (2)" xfId="28"/>
    <cellStyle name="Enter Units (0)" xfId="29"/>
    <cellStyle name="Enter Units (1)" xfId="30"/>
    <cellStyle name="Enter Units (2)" xfId="31"/>
    <cellStyle name="Grey" xfId="32"/>
    <cellStyle name="Header1" xfId="33"/>
    <cellStyle name="Header2" xfId="34"/>
    <cellStyle name="Input [yellow]" xfId="35"/>
    <cellStyle name="Link Currency (0)" xfId="36"/>
    <cellStyle name="Link Currency (2)" xfId="37"/>
    <cellStyle name="Link Units (0)" xfId="38"/>
    <cellStyle name="Link Units (1)" xfId="39"/>
    <cellStyle name="Link Units (2)" xfId="40"/>
    <cellStyle name="Normal - Style1" xfId="41"/>
    <cellStyle name="Normal_50-10127อุดรธานี" xfId="42"/>
    <cellStyle name="Normal_แบบตารางใหม่" xfId="43"/>
    <cellStyle name="Normal_ใบสรุปราคา (2)" xfId="44"/>
    <cellStyle name="ParaBirimi [0]_RESULTS" xfId="45"/>
    <cellStyle name="ParaBirimi_RESULTS" xfId="46"/>
    <cellStyle name="Percent [0]" xfId="47"/>
    <cellStyle name="Percent [00]" xfId="48"/>
    <cellStyle name="Percent [2]" xfId="49"/>
    <cellStyle name="PrePop Currency (0)" xfId="50"/>
    <cellStyle name="PrePop Currency (2)" xfId="51"/>
    <cellStyle name="PrePop Units (0)" xfId="52"/>
    <cellStyle name="PrePop Units (1)" xfId="53"/>
    <cellStyle name="PrePop Units (2)" xfId="54"/>
    <cellStyle name="Text Indent A" xfId="55"/>
    <cellStyle name="Text Indent B" xfId="56"/>
    <cellStyle name="Text Indent C" xfId="57"/>
    <cellStyle name="Virg? [0]_RESULTS" xfId="58"/>
    <cellStyle name="Virg?_RESULTS" xfId="59"/>
    <cellStyle name="เครื่องหมายจุลภาค" xfId="60" builtinId="3"/>
    <cellStyle name="เครื่องหมายจุลภาค 2" xfId="61"/>
    <cellStyle name="เครื่องหมายจุลภาค 3" xfId="70"/>
    <cellStyle name="เครื่องหมายจุลภาค_4580&amp;87-7-46" xfId="62"/>
    <cellStyle name="เชื่อมโยงหลายมิติ_10091" xfId="63"/>
    <cellStyle name="ตามการเชื่อมโยงหลายมิติ_10091" xfId="64"/>
    <cellStyle name="ปกติ" xfId="0" builtinId="0"/>
    <cellStyle name="ปกติ 2" xfId="65"/>
    <cellStyle name="ปกติ 3" xfId="71"/>
    <cellStyle name="ปกติ_4580&amp;87-7-46" xfId="66"/>
    <cellStyle name="ปกติ_50-8732  ฟอร์มตารางใหม่" xfId="67"/>
    <cellStyle name="ปกติ_คำนวณค่าเฉลี่ย Factor-F_6% 2" xfId="69"/>
    <cellStyle name="ปกติ_อาคาร สนง.ระบบบริการการแพทย์ฉุกเฉิน 10252" xfId="68"/>
    <cellStyle name="เปอร์เซ็นต์" xfId="74" builtinId="5"/>
    <cellStyle name="เปอร์เซ็นต์ 2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15</xdr:row>
      <xdr:rowOff>0</xdr:rowOff>
    </xdr:from>
    <xdr:to>
      <xdr:col>1</xdr:col>
      <xdr:colOff>57150</xdr:colOff>
      <xdr:row>15</xdr:row>
      <xdr:rowOff>0</xdr:rowOff>
    </xdr:to>
    <xdr:sp macro="" textlink="">
      <xdr:nvSpPr>
        <xdr:cNvPr id="24891" name="Rectangle 1">
          <a:extLst>
            <a:ext uri="{FF2B5EF4-FFF2-40B4-BE49-F238E27FC236}">
              <a16:creationId xmlns="" xmlns:a16="http://schemas.microsoft.com/office/drawing/2014/main" id="{00000000-0008-0000-0100-00003B610000}"/>
            </a:ext>
          </a:extLst>
        </xdr:cNvPr>
        <xdr:cNvSpPr>
          <a:spLocks noChangeArrowheads="1"/>
        </xdr:cNvSpPr>
      </xdr:nvSpPr>
      <xdr:spPr bwMode="auto">
        <a:xfrm>
          <a:off x="981075" y="42291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21</xdr:row>
      <xdr:rowOff>114300</xdr:rowOff>
    </xdr:from>
    <xdr:to>
      <xdr:col>0</xdr:col>
      <xdr:colOff>285750</xdr:colOff>
      <xdr:row>21</xdr:row>
      <xdr:rowOff>228600</xdr:rowOff>
    </xdr:to>
    <xdr:sp macro="" textlink="">
      <xdr:nvSpPr>
        <xdr:cNvPr id="24892" name="Rectangle 11">
          <a:extLst>
            <a:ext uri="{FF2B5EF4-FFF2-40B4-BE49-F238E27FC236}">
              <a16:creationId xmlns="" xmlns:a16="http://schemas.microsoft.com/office/drawing/2014/main" id="{00000000-0008-0000-0100-00003C610000}"/>
            </a:ext>
          </a:extLst>
        </xdr:cNvPr>
        <xdr:cNvSpPr>
          <a:spLocks noChangeArrowheads="1"/>
        </xdr:cNvSpPr>
      </xdr:nvSpPr>
      <xdr:spPr bwMode="auto">
        <a:xfrm>
          <a:off x="704850" y="6191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66675</xdr:rowOff>
    </xdr:from>
    <xdr:to>
      <xdr:col>0</xdr:col>
      <xdr:colOff>257175</xdr:colOff>
      <xdr:row>20</xdr:row>
      <xdr:rowOff>180975</xdr:rowOff>
    </xdr:to>
    <xdr:sp macro="" textlink="">
      <xdr:nvSpPr>
        <xdr:cNvPr id="24498" name="Rectangle 2">
          <a:extLst>
            <a:ext uri="{FF2B5EF4-FFF2-40B4-BE49-F238E27FC236}">
              <a16:creationId xmlns="" xmlns:a16="http://schemas.microsoft.com/office/drawing/2014/main" id="{00000000-0008-0000-0200-0000B25F0000}"/>
            </a:ext>
          </a:extLst>
        </xdr:cNvPr>
        <xdr:cNvSpPr>
          <a:spLocks noChangeArrowheads="1"/>
        </xdr:cNvSpPr>
      </xdr:nvSpPr>
      <xdr:spPr bwMode="auto">
        <a:xfrm>
          <a:off x="152400" y="56388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21</xdr:row>
      <xdr:rowOff>57150</xdr:rowOff>
    </xdr:from>
    <xdr:to>
      <xdr:col>0</xdr:col>
      <xdr:colOff>257175</xdr:colOff>
      <xdr:row>21</xdr:row>
      <xdr:rowOff>171450</xdr:rowOff>
    </xdr:to>
    <xdr:sp macro="" textlink="">
      <xdr:nvSpPr>
        <xdr:cNvPr id="24499" name="Rectangle 2">
          <a:extLst>
            <a:ext uri="{FF2B5EF4-FFF2-40B4-BE49-F238E27FC236}">
              <a16:creationId xmlns="" xmlns:a16="http://schemas.microsoft.com/office/drawing/2014/main" id="{00000000-0008-0000-0200-0000B35F0000}"/>
            </a:ext>
          </a:extLst>
        </xdr:cNvPr>
        <xdr:cNvSpPr>
          <a:spLocks noChangeArrowheads="1"/>
        </xdr:cNvSpPr>
      </xdr:nvSpPr>
      <xdr:spPr bwMode="auto">
        <a:xfrm>
          <a:off x="152400" y="5905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5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7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9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_x0000__x0000__x0000__x0000__x0000_@_x001c__x0014__x0000__x0000__x0000__x0000__x0000__x0002__x0011__x0014__x0000__x0000__x0000__x0000__x0000_ñCe?_x0001__x0000__x0000__x0000_0_x0000_"/>
      <sheetName val="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showGridLines="0" tabSelected="1" view="pageBreakPreview" zoomScaleSheetLayoutView="100" workbookViewId="0">
      <selection activeCell="M8" sqref="M8"/>
    </sheetView>
  </sheetViews>
  <sheetFormatPr defaultColWidth="9.1640625" defaultRowHeight="15.75"/>
  <cols>
    <col min="1" max="1" width="8" style="91" customWidth="1"/>
    <col min="2" max="2" width="16.6640625" style="91" customWidth="1"/>
    <col min="3" max="3" width="22.6640625" style="91" customWidth="1"/>
    <col min="4" max="4" width="15.83203125" style="91" customWidth="1"/>
    <col min="5" max="5" width="14.5" style="91" customWidth="1"/>
    <col min="6" max="6" width="16.6640625" style="91" customWidth="1"/>
    <col min="7" max="7" width="13.6640625" style="91" customWidth="1"/>
    <col min="8" max="8" width="7.83203125" style="91" customWidth="1"/>
    <col min="9" max="9" width="16" style="91" customWidth="1"/>
    <col min="10" max="10" width="15.33203125" style="91" customWidth="1"/>
    <col min="11" max="11" width="20.5" style="91" customWidth="1"/>
    <col min="12" max="16384" width="9.1640625" style="91"/>
  </cols>
  <sheetData>
    <row r="1" spans="1:14" ht="36" customHeight="1">
      <c r="A1" s="365" t="s">
        <v>1</v>
      </c>
      <c r="B1" s="365"/>
      <c r="C1" s="365"/>
      <c r="D1" s="365"/>
      <c r="E1" s="365"/>
      <c r="F1" s="365"/>
      <c r="G1" s="365"/>
      <c r="H1" s="365"/>
      <c r="I1" s="365"/>
      <c r="K1" s="92" t="s">
        <v>10</v>
      </c>
    </row>
    <row r="2" spans="1:14" ht="18.75">
      <c r="A2" s="376"/>
      <c r="B2" s="377"/>
      <c r="C2" s="377"/>
      <c r="D2" s="377"/>
      <c r="E2" s="377"/>
      <c r="F2" s="377"/>
      <c r="G2" s="377"/>
      <c r="H2" s="377"/>
      <c r="I2" s="378"/>
    </row>
    <row r="3" spans="1:14" ht="18.75">
      <c r="A3" s="376"/>
      <c r="B3" s="377"/>
      <c r="C3" s="377"/>
      <c r="D3" s="377"/>
      <c r="E3" s="377"/>
      <c r="F3" s="377"/>
      <c r="G3" s="377"/>
      <c r="H3" s="377"/>
      <c r="I3" s="378"/>
    </row>
    <row r="4" spans="1:14" ht="18.75">
      <c r="A4" s="376"/>
      <c r="B4" s="377"/>
      <c r="C4" s="377"/>
      <c r="D4" s="377"/>
      <c r="E4" s="377"/>
      <c r="F4" s="377"/>
      <c r="G4" s="377"/>
      <c r="H4" s="377"/>
      <c r="I4" s="378"/>
    </row>
    <row r="5" spans="1:14" ht="18.75">
      <c r="A5" s="376"/>
      <c r="B5" s="377"/>
      <c r="C5" s="377"/>
      <c r="D5" s="377"/>
      <c r="E5" s="377"/>
      <c r="F5" s="377"/>
      <c r="G5" s="377"/>
      <c r="H5" s="377"/>
      <c r="I5" s="378"/>
    </row>
    <row r="6" spans="1:14" ht="18.75">
      <c r="A6" s="379"/>
      <c r="B6" s="380"/>
      <c r="C6" s="380"/>
      <c r="D6" s="380"/>
      <c r="E6" s="380"/>
      <c r="F6" s="380"/>
      <c r="G6" s="380"/>
      <c r="H6" s="380"/>
      <c r="I6" s="381"/>
    </row>
    <row r="7" spans="1:14" ht="18.75">
      <c r="A7" s="382"/>
      <c r="B7" s="383"/>
      <c r="C7" s="383"/>
      <c r="D7" s="383"/>
      <c r="E7" s="383"/>
      <c r="F7" s="383"/>
      <c r="G7" s="383"/>
      <c r="H7" s="383"/>
      <c r="I7" s="384"/>
    </row>
    <row r="8" spans="1:14" ht="18.75">
      <c r="A8" s="93"/>
      <c r="B8" s="94"/>
      <c r="C8" s="95"/>
      <c r="D8" s="96"/>
      <c r="E8" s="97"/>
      <c r="F8" s="97"/>
      <c r="G8" s="98"/>
      <c r="H8" s="99"/>
      <c r="I8" s="100"/>
    </row>
    <row r="9" spans="1:14" ht="18.75">
      <c r="A9" s="235"/>
      <c r="B9" s="94"/>
      <c r="C9" s="95"/>
      <c r="D9" s="96"/>
      <c r="E9" s="97"/>
      <c r="F9" s="97"/>
      <c r="G9" s="234"/>
      <c r="H9" s="99"/>
      <c r="I9" s="100"/>
    </row>
    <row r="10" spans="1:14" ht="18.75">
      <c r="A10" s="101"/>
      <c r="B10" s="102"/>
      <c r="C10" s="103"/>
      <c r="D10" s="104"/>
      <c r="E10" s="105"/>
      <c r="F10" s="105"/>
      <c r="G10" s="105"/>
      <c r="H10" s="104"/>
      <c r="I10" s="106"/>
      <c r="J10" s="107"/>
      <c r="K10" s="107"/>
      <c r="L10" s="107"/>
      <c r="M10" s="107"/>
      <c r="N10" s="107"/>
    </row>
    <row r="11" spans="1:14" ht="9" customHeight="1">
      <c r="A11" s="108"/>
      <c r="B11" s="109"/>
      <c r="C11" s="99"/>
      <c r="D11" s="99"/>
      <c r="E11" s="110"/>
      <c r="F11" s="111"/>
      <c r="G11" s="112"/>
      <c r="H11" s="113"/>
      <c r="I11" s="100"/>
      <c r="J11" s="107"/>
      <c r="K11" s="107"/>
      <c r="L11" s="107"/>
      <c r="M11" s="107"/>
      <c r="N11" s="107"/>
    </row>
    <row r="12" spans="1:14" s="114" customFormat="1" ht="24" customHeight="1">
      <c r="A12" s="366" t="s">
        <v>3</v>
      </c>
      <c r="B12" s="368" t="s">
        <v>15</v>
      </c>
      <c r="C12" s="369"/>
      <c r="D12" s="370"/>
      <c r="E12" s="374" t="s">
        <v>9</v>
      </c>
      <c r="F12" s="375"/>
      <c r="G12" s="368" t="s">
        <v>14</v>
      </c>
      <c r="H12" s="369"/>
      <c r="I12" s="370"/>
      <c r="J12" s="107"/>
      <c r="K12" s="107"/>
      <c r="L12" s="107"/>
      <c r="M12" s="107"/>
      <c r="N12" s="107"/>
    </row>
    <row r="13" spans="1:14" s="114" customFormat="1" ht="24" customHeight="1">
      <c r="A13" s="367"/>
      <c r="B13" s="371"/>
      <c r="C13" s="372"/>
      <c r="D13" s="373"/>
      <c r="E13" s="115"/>
      <c r="F13" s="115"/>
      <c r="G13" s="371"/>
      <c r="H13" s="372"/>
      <c r="I13" s="373"/>
      <c r="J13" s="107"/>
      <c r="K13" s="107"/>
      <c r="L13" s="107"/>
      <c r="M13" s="107"/>
      <c r="N13" s="107"/>
    </row>
    <row r="14" spans="1:14" s="114" customFormat="1" ht="24" customHeight="1">
      <c r="A14" s="116">
        <v>1</v>
      </c>
      <c r="B14" s="117" t="s">
        <v>4</v>
      </c>
      <c r="C14" s="118"/>
      <c r="D14" s="119"/>
      <c r="E14" s="120"/>
      <c r="F14" s="121">
        <f>'สวนที่1-ก่อสร้าง(ปร4)'!K42</f>
        <v>0</v>
      </c>
      <c r="G14" s="357"/>
      <c r="H14" s="358"/>
      <c r="I14" s="359"/>
      <c r="J14" s="107"/>
      <c r="K14" s="107"/>
      <c r="L14" s="107"/>
      <c r="M14" s="107"/>
      <c r="N14" s="107"/>
    </row>
    <row r="15" spans="1:14" s="114" customFormat="1" ht="24" customHeight="1">
      <c r="A15" s="122"/>
      <c r="B15" s="123" t="s">
        <v>5</v>
      </c>
      <c r="C15" s="124"/>
      <c r="D15" s="125">
        <f>ปร5!H10</f>
        <v>1.3098000000000001</v>
      </c>
      <c r="E15" s="126"/>
      <c r="F15" s="127">
        <f>F14*D15</f>
        <v>0</v>
      </c>
      <c r="G15" s="357"/>
      <c r="H15" s="358"/>
      <c r="I15" s="359"/>
      <c r="J15" s="107"/>
      <c r="K15" s="107"/>
      <c r="L15" s="107"/>
      <c r="M15" s="107"/>
      <c r="N15" s="107"/>
    </row>
    <row r="16" spans="1:14" s="114" customFormat="1" ht="24" customHeight="1">
      <c r="A16" s="128">
        <v>2</v>
      </c>
      <c r="B16" s="129" t="s">
        <v>6</v>
      </c>
      <c r="C16" s="130"/>
      <c r="D16" s="131"/>
      <c r="E16" s="120"/>
      <c r="F16" s="121"/>
      <c r="G16" s="218"/>
      <c r="H16" s="219"/>
      <c r="I16" s="220"/>
      <c r="J16" s="107"/>
      <c r="K16" s="107"/>
      <c r="L16" s="107"/>
      <c r="M16" s="107"/>
      <c r="N16" s="107"/>
    </row>
    <row r="17" spans="1:14" s="114" customFormat="1" ht="24" customHeight="1">
      <c r="A17" s="132"/>
      <c r="B17" s="123" t="s">
        <v>7</v>
      </c>
      <c r="C17" s="124"/>
      <c r="D17" s="133">
        <v>7.0000000000000007E-2</v>
      </c>
      <c r="E17" s="126"/>
      <c r="F17" s="127"/>
      <c r="G17" s="218"/>
      <c r="H17" s="195"/>
      <c r="I17" s="196"/>
      <c r="J17" s="107"/>
      <c r="K17" s="107"/>
      <c r="L17" s="107"/>
      <c r="M17" s="107"/>
      <c r="N17" s="107"/>
    </row>
    <row r="18" spans="1:14" s="114" customFormat="1" ht="24" customHeight="1">
      <c r="A18" s="128">
        <v>3</v>
      </c>
      <c r="B18" s="129" t="s">
        <v>8</v>
      </c>
      <c r="C18" s="130"/>
      <c r="D18" s="131"/>
      <c r="E18" s="134"/>
      <c r="F18" s="135"/>
      <c r="G18" s="218"/>
      <c r="H18" s="197"/>
      <c r="I18" s="198"/>
      <c r="J18" s="107"/>
      <c r="K18" s="107"/>
      <c r="L18" s="107"/>
      <c r="M18" s="107"/>
      <c r="N18" s="107"/>
    </row>
    <row r="19" spans="1:14" s="114" customFormat="1" ht="24" customHeight="1">
      <c r="A19" s="136"/>
      <c r="B19" s="124"/>
      <c r="C19" s="124"/>
      <c r="D19" s="137"/>
      <c r="E19" s="138"/>
      <c r="F19" s="139"/>
      <c r="G19" s="233"/>
      <c r="H19" s="199"/>
      <c r="I19" s="200"/>
      <c r="J19" s="107"/>
      <c r="K19" s="107"/>
      <c r="L19" s="107"/>
      <c r="M19" s="107"/>
      <c r="N19" s="107"/>
    </row>
    <row r="20" spans="1:14" s="107" customFormat="1" ht="24" customHeight="1">
      <c r="A20" s="140" t="s">
        <v>2</v>
      </c>
      <c r="B20" s="141"/>
      <c r="C20" s="142"/>
      <c r="D20" s="142"/>
      <c r="E20" s="143"/>
      <c r="F20" s="144">
        <f>F15+F17+F18</f>
        <v>0</v>
      </c>
      <c r="G20" s="355"/>
      <c r="H20" s="201"/>
      <c r="I20" s="202"/>
    </row>
    <row r="21" spans="1:14" s="107" customFormat="1" ht="25.5" customHeight="1" thickBot="1">
      <c r="A21" s="145" t="s">
        <v>0</v>
      </c>
      <c r="B21" s="146"/>
      <c r="C21" s="147"/>
      <c r="D21" s="147"/>
      <c r="E21" s="148"/>
      <c r="F21" s="149"/>
      <c r="G21" s="355"/>
      <c r="H21" s="201"/>
      <c r="I21" s="202"/>
    </row>
    <row r="22" spans="1:14" s="107" customFormat="1" ht="25.5" customHeight="1" thickTop="1">
      <c r="A22" s="150"/>
      <c r="B22" s="151" t="s">
        <v>11</v>
      </c>
      <c r="C22" s="152"/>
      <c r="D22" s="153" t="s">
        <v>43</v>
      </c>
      <c r="E22" s="154"/>
      <c r="F22" s="155"/>
      <c r="G22" s="360" t="s">
        <v>44</v>
      </c>
      <c r="H22" s="361"/>
      <c r="I22" s="362"/>
    </row>
    <row r="23" spans="1:14" s="107" customFormat="1" ht="25.5" customHeight="1">
      <c r="A23" s="156"/>
      <c r="B23" s="363" t="s">
        <v>45</v>
      </c>
      <c r="C23" s="363"/>
      <c r="D23" s="364"/>
      <c r="E23" s="387" t="str">
        <f>BAHTTEXT(F21)</f>
        <v>ศูนย์บาทถ้วน</v>
      </c>
      <c r="F23" s="388"/>
      <c r="G23" s="388"/>
      <c r="H23" s="388"/>
      <c r="I23" s="389"/>
    </row>
    <row r="24" spans="1:14" s="162" customFormat="1" ht="10.5" customHeight="1">
      <c r="A24" s="157"/>
      <c r="B24" s="158"/>
      <c r="C24" s="159"/>
      <c r="D24" s="159"/>
      <c r="E24" s="159"/>
      <c r="F24" s="160"/>
      <c r="G24" s="160"/>
      <c r="H24" s="160"/>
      <c r="I24" s="161"/>
      <c r="J24" s="107"/>
      <c r="K24" s="107"/>
      <c r="L24" s="107"/>
      <c r="M24" s="107"/>
      <c r="N24" s="107"/>
    </row>
    <row r="25" spans="1:14" s="162" customFormat="1" ht="27" customHeight="1">
      <c r="A25" s="166"/>
      <c r="B25" s="168"/>
      <c r="C25" s="166"/>
      <c r="D25" s="166"/>
      <c r="E25" s="169"/>
      <c r="F25" s="169"/>
      <c r="G25" s="170"/>
      <c r="H25" s="171"/>
      <c r="I25" s="172"/>
      <c r="J25" s="107"/>
      <c r="K25" s="107"/>
      <c r="L25" s="107"/>
      <c r="M25" s="107"/>
      <c r="N25" s="107"/>
    </row>
    <row r="26" spans="1:14" s="162" customFormat="1" ht="17.25" customHeight="1">
      <c r="A26" s="173"/>
      <c r="B26" s="173"/>
      <c r="C26" s="385"/>
      <c r="D26" s="385"/>
      <c r="E26" s="385"/>
      <c r="F26" s="385"/>
      <c r="G26" s="385"/>
      <c r="H26" s="385"/>
      <c r="I26" s="385"/>
    </row>
    <row r="27" spans="1:14" ht="24" customHeight="1">
      <c r="A27" s="164"/>
      <c r="B27" s="164"/>
      <c r="C27" s="386"/>
      <c r="D27" s="386"/>
      <c r="E27" s="386"/>
      <c r="F27" s="213"/>
      <c r="G27" s="213"/>
      <c r="H27" s="213"/>
      <c r="I27" s="213"/>
      <c r="J27" s="163"/>
      <c r="K27" s="163"/>
    </row>
    <row r="28" spans="1:14" ht="24" customHeight="1">
      <c r="A28" s="164"/>
      <c r="B28" s="164"/>
      <c r="C28" s="214"/>
      <c r="D28" s="214"/>
      <c r="E28" s="214"/>
      <c r="F28" s="214"/>
      <c r="G28" s="214"/>
      <c r="H28" s="214"/>
      <c r="I28" s="215"/>
      <c r="J28" s="163"/>
      <c r="K28" s="163"/>
    </row>
    <row r="29" spans="1:14" ht="24" customHeight="1">
      <c r="A29" s="164"/>
      <c r="C29" s="385"/>
      <c r="D29" s="385"/>
      <c r="E29" s="385"/>
      <c r="F29" s="385"/>
      <c r="G29" s="385"/>
      <c r="H29" s="385"/>
      <c r="I29" s="385"/>
      <c r="J29" s="163"/>
      <c r="K29" s="163"/>
    </row>
    <row r="30" spans="1:14" s="173" customFormat="1" ht="21" customHeight="1">
      <c r="C30" s="390"/>
      <c r="D30" s="390"/>
      <c r="E30" s="390"/>
      <c r="F30" s="236"/>
      <c r="G30" s="236"/>
      <c r="H30" s="213"/>
      <c r="I30" s="213"/>
      <c r="K30" s="211"/>
      <c r="L30" s="211"/>
    </row>
    <row r="31" spans="1:14" s="173" customFormat="1" ht="24" customHeight="1">
      <c r="A31" s="211"/>
      <c r="C31" s="216"/>
      <c r="D31" s="214"/>
      <c r="E31" s="214"/>
      <c r="F31" s="214"/>
      <c r="G31" s="214"/>
      <c r="H31" s="214"/>
      <c r="I31" s="214"/>
      <c r="J31" s="207"/>
      <c r="K31" s="211"/>
      <c r="L31" s="211"/>
    </row>
    <row r="32" spans="1:14" s="173" customFormat="1" ht="21" customHeight="1">
      <c r="A32" s="161"/>
      <c r="C32" s="385"/>
      <c r="D32" s="385"/>
      <c r="E32" s="385"/>
      <c r="F32" s="385"/>
      <c r="G32" s="385"/>
      <c r="H32" s="385"/>
      <c r="I32" s="385"/>
      <c r="J32" s="210"/>
      <c r="K32" s="211"/>
      <c r="L32" s="211"/>
    </row>
    <row r="33" spans="1:11" s="173" customFormat="1" ht="21" customHeight="1">
      <c r="A33" s="161"/>
      <c r="C33" s="386"/>
      <c r="D33" s="386"/>
      <c r="E33" s="213"/>
      <c r="F33" s="213"/>
      <c r="G33" s="213"/>
      <c r="H33" s="213"/>
      <c r="I33" s="217"/>
      <c r="J33" s="209"/>
      <c r="K33" s="165"/>
    </row>
    <row r="34" spans="1:11" s="173" customFormat="1" ht="21" customHeight="1">
      <c r="A34" s="174"/>
      <c r="B34" s="391"/>
      <c r="C34" s="391"/>
      <c r="D34" s="207"/>
      <c r="E34" s="207"/>
      <c r="F34" s="207"/>
      <c r="G34" s="207"/>
      <c r="H34" s="207"/>
      <c r="I34" s="224"/>
      <c r="J34" s="210"/>
      <c r="K34" s="165"/>
    </row>
    <row r="35" spans="1:11" s="173" customFormat="1" ht="21" customHeight="1">
      <c r="A35" s="174"/>
      <c r="B35" s="351"/>
      <c r="C35" s="385"/>
      <c r="D35" s="385"/>
      <c r="E35" s="385"/>
      <c r="F35" s="385"/>
      <c r="G35" s="385"/>
      <c r="H35" s="385"/>
      <c r="I35" s="385"/>
      <c r="J35" s="224"/>
      <c r="K35" s="165"/>
    </row>
    <row r="36" spans="1:11" s="173" customFormat="1" ht="21" customHeight="1">
      <c r="A36" s="174"/>
      <c r="B36" s="207"/>
      <c r="C36" s="386"/>
      <c r="D36" s="386"/>
      <c r="E36" s="213"/>
      <c r="F36" s="213"/>
      <c r="G36" s="213"/>
      <c r="H36" s="213"/>
      <c r="I36" s="217"/>
      <c r="J36" s="209"/>
      <c r="K36" s="165"/>
    </row>
    <row r="37" spans="1:11" s="173" customFormat="1" ht="21" customHeight="1">
      <c r="B37" s="207"/>
      <c r="C37" s="208"/>
      <c r="D37" s="207"/>
      <c r="E37" s="207"/>
      <c r="F37" s="225"/>
      <c r="G37" s="225"/>
      <c r="H37" s="225"/>
    </row>
    <row r="38" spans="1:11" s="173" customFormat="1" ht="21" customHeight="1">
      <c r="A38" s="174"/>
      <c r="B38" s="209"/>
      <c r="C38" s="385"/>
      <c r="D38" s="385"/>
      <c r="E38" s="385"/>
      <c r="F38" s="385"/>
      <c r="G38" s="385"/>
      <c r="H38" s="385"/>
      <c r="I38" s="385"/>
    </row>
    <row r="39" spans="1:11" s="173" customFormat="1" ht="23.25">
      <c r="B39" s="209"/>
      <c r="C39" s="386"/>
      <c r="D39" s="386"/>
      <c r="E39" s="213"/>
      <c r="F39" s="213"/>
      <c r="G39" s="213"/>
      <c r="H39" s="213"/>
      <c r="I39" s="217"/>
    </row>
    <row r="40" spans="1:11" s="162" customFormat="1"/>
    <row r="41" spans="1:11" s="162" customFormat="1">
      <c r="C41" s="107"/>
    </row>
    <row r="42" spans="1:11" s="162" customFormat="1"/>
    <row r="43" spans="1:11" s="162" customFormat="1"/>
    <row r="44" spans="1:11" s="162" customFormat="1"/>
    <row r="45" spans="1:11" s="162" customFormat="1"/>
    <row r="46" spans="1:11" s="162" customFormat="1"/>
    <row r="47" spans="1:11" s="162" customFormat="1"/>
    <row r="48" spans="1:11" s="162" customFormat="1"/>
    <row r="49" s="162" customFormat="1"/>
    <row r="50" s="162" customFormat="1"/>
    <row r="51" s="162" customFormat="1"/>
    <row r="52" s="162" customFormat="1"/>
    <row r="53" s="162" customFormat="1"/>
    <row r="54" s="162" customFormat="1"/>
    <row r="55" s="162" customFormat="1"/>
    <row r="56" s="162" customFormat="1"/>
    <row r="57" s="162" customFormat="1"/>
    <row r="58" s="162" customFormat="1"/>
    <row r="59" s="162" customFormat="1"/>
    <row r="60" s="162" customFormat="1"/>
    <row r="61" s="162" customFormat="1"/>
    <row r="62" s="162" customFormat="1"/>
    <row r="63" s="162" customFormat="1"/>
    <row r="64" s="162" customFormat="1"/>
    <row r="65" s="162" customFormat="1"/>
    <row r="66" s="162" customFormat="1"/>
    <row r="67" s="162" customFormat="1"/>
    <row r="68" s="162" customFormat="1"/>
    <row r="69" s="162" customFormat="1"/>
    <row r="70" s="162" customFormat="1"/>
    <row r="71" s="162" customFormat="1"/>
    <row r="72" s="162" customFormat="1"/>
    <row r="73" s="162" customFormat="1"/>
    <row r="74" s="162" customFormat="1"/>
  </sheetData>
  <mergeCells count="27">
    <mergeCell ref="C38:I38"/>
    <mergeCell ref="C39:D39"/>
    <mergeCell ref="C35:I35"/>
    <mergeCell ref="C36:D36"/>
    <mergeCell ref="E23:I23"/>
    <mergeCell ref="C26:I26"/>
    <mergeCell ref="C29:I29"/>
    <mergeCell ref="C32:I32"/>
    <mergeCell ref="C27:E27"/>
    <mergeCell ref="C33:D33"/>
    <mergeCell ref="C30:E30"/>
    <mergeCell ref="B34:C34"/>
    <mergeCell ref="G14:I14"/>
    <mergeCell ref="G15:I15"/>
    <mergeCell ref="G22:I22"/>
    <mergeCell ref="B23:D23"/>
    <mergeCell ref="A1:I1"/>
    <mergeCell ref="A12:A13"/>
    <mergeCell ref="B12:D13"/>
    <mergeCell ref="E12:F12"/>
    <mergeCell ref="G12:I13"/>
    <mergeCell ref="A2:I2"/>
    <mergeCell ref="A3:I3"/>
    <mergeCell ref="A4:I4"/>
    <mergeCell ref="A5:I5"/>
    <mergeCell ref="A6:I6"/>
    <mergeCell ref="A7:I7"/>
  </mergeCells>
  <phoneticPr fontId="0" type="noConversion"/>
  <pageMargins left="0.35433070866141736" right="0.23622047244094491" top="0.74803149606299213" bottom="0.47244094488188981" header="0.59055118110236227" footer="0.31496062992125984"/>
  <pageSetup paperSize="9" scale="76" orientation="portrait" horizontalDpi="4294967293" verticalDpi="4294967293" r:id="rId1"/>
  <headerFooter alignWithMargins="0">
    <oddHeader>&amp;R&amp;14แบบ ปร.6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view="pageBreakPreview" topLeftCell="A40" zoomScale="110" zoomScaleNormal="110" zoomScaleSheetLayoutView="110" workbookViewId="0">
      <selection activeCell="P30" sqref="P30"/>
    </sheetView>
  </sheetViews>
  <sheetFormatPr defaultColWidth="9.1640625" defaultRowHeight="18.75"/>
  <cols>
    <col min="1" max="1" width="6.83203125" style="76" customWidth="1"/>
    <col min="2" max="3" width="9.1640625" style="76"/>
    <col min="4" max="4" width="9.33203125" style="76" bestFit="1" customWidth="1"/>
    <col min="5" max="5" width="7.83203125" style="76" customWidth="1"/>
    <col min="6" max="6" width="9.1640625" style="76"/>
    <col min="7" max="7" width="9.83203125" style="76" customWidth="1"/>
    <col min="8" max="8" width="25" style="76" customWidth="1"/>
    <col min="9" max="9" width="9" style="76" customWidth="1"/>
    <col min="10" max="16384" width="9.1640625" style="76"/>
  </cols>
  <sheetData>
    <row r="1" spans="1:11" ht="21">
      <c r="A1" s="365" t="s">
        <v>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>
      <c r="A2" s="410"/>
      <c r="B2" s="411"/>
      <c r="C2" s="411"/>
      <c r="D2" s="411"/>
      <c r="E2" s="411"/>
      <c r="F2" s="411"/>
      <c r="G2" s="411"/>
      <c r="H2" s="411"/>
      <c r="I2" s="411"/>
      <c r="J2" s="411"/>
      <c r="K2" s="412"/>
    </row>
    <row r="3" spans="1:11">
      <c r="A3" s="413"/>
      <c r="B3" s="411"/>
      <c r="C3" s="411"/>
      <c r="D3" s="411"/>
      <c r="E3" s="411"/>
      <c r="F3" s="411"/>
      <c r="G3" s="411"/>
      <c r="H3" s="411"/>
      <c r="I3" s="411"/>
      <c r="J3" s="411"/>
      <c r="K3" s="412"/>
    </row>
    <row r="4" spans="1:11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2"/>
    </row>
    <row r="5" spans="1:11">
      <c r="A5" s="418"/>
      <c r="B5" s="411"/>
      <c r="C5" s="411"/>
      <c r="D5" s="411"/>
      <c r="E5" s="411"/>
      <c r="F5" s="411"/>
      <c r="G5" s="411"/>
      <c r="H5" s="411"/>
      <c r="I5" s="411"/>
      <c r="J5" s="411"/>
      <c r="K5" s="412"/>
    </row>
    <row r="6" spans="1:11">
      <c r="A6" s="410"/>
      <c r="B6" s="411"/>
      <c r="C6" s="411"/>
      <c r="D6" s="411"/>
      <c r="E6" s="411"/>
      <c r="F6" s="411"/>
      <c r="G6" s="411"/>
      <c r="H6" s="411"/>
      <c r="I6" s="411"/>
      <c r="J6" s="411"/>
      <c r="K6" s="412"/>
    </row>
    <row r="7" spans="1:11" ht="19.5" thickBot="1">
      <c r="A7" s="419" t="s">
        <v>55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</row>
    <row r="8" spans="1:11" ht="19.5" thickTop="1">
      <c r="A8" s="392" t="s">
        <v>3</v>
      </c>
      <c r="B8" s="392" t="s">
        <v>15</v>
      </c>
      <c r="C8" s="392"/>
      <c r="D8" s="392"/>
      <c r="E8" s="392"/>
      <c r="F8" s="414" t="s">
        <v>71</v>
      </c>
      <c r="G8" s="415"/>
      <c r="H8" s="393" t="s">
        <v>73</v>
      </c>
      <c r="I8" s="414" t="s">
        <v>65</v>
      </c>
      <c r="J8" s="415"/>
      <c r="K8" s="393" t="s">
        <v>14</v>
      </c>
    </row>
    <row r="9" spans="1:11">
      <c r="A9" s="392"/>
      <c r="B9" s="392"/>
      <c r="C9" s="392"/>
      <c r="D9" s="392"/>
      <c r="E9" s="392"/>
      <c r="F9" s="416" t="s">
        <v>74</v>
      </c>
      <c r="G9" s="417"/>
      <c r="H9" s="394"/>
      <c r="I9" s="416" t="s">
        <v>72</v>
      </c>
      <c r="J9" s="417"/>
      <c r="K9" s="394"/>
    </row>
    <row r="10" spans="1:11">
      <c r="A10" s="77">
        <v>1</v>
      </c>
      <c r="B10" s="395" t="s">
        <v>70</v>
      </c>
      <c r="C10" s="396"/>
      <c r="D10" s="396"/>
      <c r="E10" s="78"/>
      <c r="F10" s="420">
        <f>'สวนที่1-ก่อสร้าง(ปร4)'!K42</f>
        <v>0</v>
      </c>
      <c r="G10" s="400"/>
      <c r="H10" s="223">
        <f>'คำนวณ Factor F 6%'!C14</f>
        <v>1.3098000000000001</v>
      </c>
      <c r="I10" s="408">
        <f>H10*F10</f>
        <v>0</v>
      </c>
      <c r="J10" s="409"/>
      <c r="K10" s="77"/>
    </row>
    <row r="11" spans="1:11">
      <c r="A11" s="77">
        <v>2</v>
      </c>
      <c r="B11" s="395" t="s">
        <v>84</v>
      </c>
      <c r="C11" s="396"/>
      <c r="D11" s="396"/>
      <c r="E11" s="78"/>
      <c r="F11" s="420"/>
      <c r="G11" s="400"/>
      <c r="H11" s="80"/>
      <c r="I11" s="408"/>
      <c r="J11" s="409"/>
      <c r="K11" s="77"/>
    </row>
    <row r="12" spans="1:11">
      <c r="A12" s="77">
        <v>3</v>
      </c>
      <c r="B12" s="395" t="s">
        <v>85</v>
      </c>
      <c r="C12" s="396"/>
      <c r="D12" s="396"/>
      <c r="E12" s="78"/>
      <c r="F12" s="420"/>
      <c r="G12" s="400"/>
      <c r="H12" s="175"/>
      <c r="I12" s="420"/>
      <c r="J12" s="400"/>
      <c r="K12" s="77"/>
    </row>
    <row r="13" spans="1:11">
      <c r="A13" s="77"/>
      <c r="B13" s="81"/>
      <c r="C13" s="82"/>
      <c r="D13" s="82"/>
      <c r="E13" s="83"/>
      <c r="F13" s="399"/>
      <c r="G13" s="400"/>
      <c r="H13" s="77"/>
      <c r="I13" s="84"/>
      <c r="J13" s="78"/>
      <c r="K13" s="77"/>
    </row>
    <row r="14" spans="1:11">
      <c r="A14" s="77"/>
      <c r="B14" s="401" t="s">
        <v>75</v>
      </c>
      <c r="C14" s="402"/>
      <c r="D14" s="402"/>
      <c r="E14" s="403"/>
      <c r="F14" s="399"/>
      <c r="G14" s="400"/>
      <c r="H14" s="77"/>
      <c r="I14" s="84"/>
      <c r="J14" s="78"/>
      <c r="K14" s="77"/>
    </row>
    <row r="15" spans="1:11">
      <c r="A15" s="77"/>
      <c r="B15" s="395" t="s">
        <v>76</v>
      </c>
      <c r="C15" s="396"/>
      <c r="D15" s="396"/>
      <c r="E15" s="85">
        <v>0</v>
      </c>
      <c r="F15" s="399"/>
      <c r="G15" s="400"/>
      <c r="H15" s="77"/>
      <c r="I15" s="84"/>
      <c r="J15" s="78"/>
      <c r="K15" s="77"/>
    </row>
    <row r="16" spans="1:11">
      <c r="A16" s="77"/>
      <c r="B16" s="395" t="s">
        <v>77</v>
      </c>
      <c r="C16" s="396"/>
      <c r="D16" s="396"/>
      <c r="E16" s="85">
        <v>0</v>
      </c>
      <c r="F16" s="399"/>
      <c r="G16" s="400"/>
      <c r="H16" s="77"/>
      <c r="I16" s="84"/>
      <c r="J16" s="78"/>
      <c r="K16" s="77"/>
    </row>
    <row r="17" spans="1:18">
      <c r="A17" s="77"/>
      <c r="B17" s="395" t="s">
        <v>92</v>
      </c>
      <c r="C17" s="396"/>
      <c r="D17" s="396"/>
      <c r="E17" s="86">
        <v>0.06</v>
      </c>
      <c r="F17" s="399"/>
      <c r="G17" s="400"/>
      <c r="H17" s="77"/>
      <c r="I17" s="84"/>
      <c r="J17" s="78"/>
      <c r="K17" s="77"/>
    </row>
    <row r="18" spans="1:18">
      <c r="A18" s="77"/>
      <c r="B18" s="404" t="s">
        <v>78</v>
      </c>
      <c r="C18" s="405"/>
      <c r="D18" s="405"/>
      <c r="E18" s="87">
        <v>7.0000000000000007E-2</v>
      </c>
      <c r="F18" s="399"/>
      <c r="G18" s="400"/>
      <c r="H18" s="77"/>
      <c r="I18" s="84"/>
      <c r="J18" s="78"/>
      <c r="K18" s="77"/>
    </row>
    <row r="19" spans="1:18">
      <c r="A19" s="79" t="s">
        <v>66</v>
      </c>
      <c r="B19" s="396" t="s">
        <v>79</v>
      </c>
      <c r="C19" s="396"/>
      <c r="D19" s="396"/>
      <c r="E19" s="396"/>
      <c r="F19" s="396"/>
      <c r="G19" s="396"/>
      <c r="H19" s="396"/>
      <c r="I19" s="408">
        <f>SUM(I10:I12)</f>
        <v>0</v>
      </c>
      <c r="J19" s="409"/>
      <c r="K19" s="78"/>
    </row>
    <row r="20" spans="1:18">
      <c r="A20" s="77"/>
      <c r="B20" s="395" t="s">
        <v>80</v>
      </c>
      <c r="C20" s="396"/>
      <c r="D20" s="396"/>
      <c r="E20" s="397" t="str">
        <f>BAHTTEXT(I20)</f>
        <v>แปดแสนหนึ่งพันบาทถ้วน</v>
      </c>
      <c r="F20" s="397"/>
      <c r="G20" s="397"/>
      <c r="H20" s="397"/>
      <c r="I20" s="406">
        <v>801000</v>
      </c>
      <c r="J20" s="407"/>
      <c r="K20" s="78"/>
    </row>
    <row r="21" spans="1:18">
      <c r="A21" s="88"/>
      <c r="B21" s="397" t="s">
        <v>81</v>
      </c>
      <c r="C21" s="397"/>
      <c r="D21" s="89"/>
      <c r="E21" s="88" t="s">
        <v>12</v>
      </c>
      <c r="F21" s="88"/>
      <c r="G21" s="88"/>
      <c r="H21" s="88"/>
      <c r="I21" s="88"/>
      <c r="J21" s="88"/>
      <c r="K21" s="88"/>
    </row>
    <row r="22" spans="1:18">
      <c r="A22" s="82"/>
      <c r="B22" s="398" t="s">
        <v>82</v>
      </c>
      <c r="C22" s="398"/>
      <c r="D22" s="90"/>
      <c r="E22" s="82" t="s">
        <v>83</v>
      </c>
      <c r="F22" s="82"/>
      <c r="G22" s="82"/>
      <c r="H22" s="82"/>
      <c r="I22" s="82"/>
      <c r="J22" s="82"/>
      <c r="K22" s="82"/>
    </row>
    <row r="23" spans="1:18" ht="21">
      <c r="B23" s="166"/>
      <c r="C23" s="168"/>
      <c r="D23" s="166"/>
      <c r="E23" s="166"/>
      <c r="F23" s="169"/>
      <c r="G23" s="169"/>
      <c r="H23" s="170"/>
      <c r="I23" s="171"/>
      <c r="J23" s="172"/>
    </row>
    <row r="24" spans="1:18" ht="23.25">
      <c r="B24" s="173"/>
      <c r="C24" s="173"/>
      <c r="D24" s="385"/>
      <c r="E24" s="385"/>
      <c r="F24" s="385"/>
      <c r="G24" s="385"/>
      <c r="H24" s="385"/>
      <c r="I24" s="385"/>
      <c r="J24" s="385"/>
    </row>
    <row r="25" spans="1:18" ht="23.25">
      <c r="B25" s="164"/>
      <c r="C25" s="164"/>
      <c r="D25" s="385"/>
      <c r="E25" s="385"/>
      <c r="F25" s="385"/>
      <c r="G25" s="385"/>
      <c r="H25" s="385"/>
      <c r="I25" s="213"/>
      <c r="J25" s="213"/>
    </row>
    <row r="26" spans="1:18" ht="23.25">
      <c r="B26" s="164"/>
      <c r="C26" s="164"/>
      <c r="D26" s="214"/>
      <c r="E26" s="214"/>
      <c r="F26" s="214"/>
      <c r="G26" s="214"/>
      <c r="H26" s="214"/>
      <c r="I26" s="214"/>
      <c r="J26" s="215"/>
    </row>
    <row r="27" spans="1:18" ht="23.25">
      <c r="B27" s="164"/>
      <c r="C27" s="91"/>
      <c r="D27" s="385"/>
      <c r="E27" s="385"/>
      <c r="F27" s="385"/>
      <c r="G27" s="385"/>
      <c r="H27" s="385"/>
      <c r="I27" s="385"/>
      <c r="J27" s="385"/>
      <c r="K27" s="206"/>
    </row>
    <row r="28" spans="1:18" ht="23.25" customHeight="1">
      <c r="B28" s="173"/>
      <c r="C28" s="173"/>
      <c r="D28" s="421"/>
      <c r="E28" s="421"/>
      <c r="F28" s="421"/>
      <c r="G28" s="421"/>
      <c r="H28" s="421"/>
      <c r="I28" s="213"/>
      <c r="J28" s="213"/>
    </row>
    <row r="29" spans="1:18" ht="23.25" customHeight="1">
      <c r="B29" s="211"/>
      <c r="C29" s="173"/>
      <c r="D29" s="216"/>
      <c r="E29" s="214"/>
      <c r="F29" s="214"/>
      <c r="G29" s="214"/>
      <c r="H29" s="214"/>
      <c r="I29" s="214"/>
      <c r="J29" s="214"/>
    </row>
    <row r="30" spans="1:18" ht="23.25" customHeight="1">
      <c r="B30" s="161"/>
      <c r="C30" s="173"/>
      <c r="D30" s="385"/>
      <c r="E30" s="385"/>
      <c r="F30" s="385"/>
      <c r="G30" s="385"/>
      <c r="H30" s="385"/>
      <c r="I30" s="385"/>
      <c r="J30" s="385"/>
      <c r="P30" s="178"/>
      <c r="Q30" s="178"/>
      <c r="R30" s="178"/>
    </row>
    <row r="31" spans="1:18" ht="23.25">
      <c r="A31" s="206"/>
      <c r="B31" s="161"/>
      <c r="C31" s="173"/>
      <c r="D31" s="386"/>
      <c r="E31" s="386"/>
      <c r="F31" s="386"/>
      <c r="G31" s="386"/>
      <c r="H31" s="213"/>
      <c r="I31" s="213"/>
      <c r="J31" s="217"/>
      <c r="K31" s="205"/>
      <c r="L31" s="205"/>
      <c r="N31" s="178"/>
      <c r="O31" s="178"/>
      <c r="P31" s="178"/>
    </row>
    <row r="32" spans="1:18" ht="21">
      <c r="B32" s="174"/>
      <c r="C32" s="391"/>
      <c r="D32" s="391"/>
      <c r="E32" s="207"/>
      <c r="F32" s="207"/>
      <c r="G32" s="207"/>
      <c r="H32" s="207"/>
      <c r="I32" s="207"/>
      <c r="J32" s="224"/>
    </row>
    <row r="33" spans="2:11" ht="23.25">
      <c r="B33" s="174"/>
      <c r="C33" s="232"/>
      <c r="D33" s="385"/>
      <c r="E33" s="385"/>
      <c r="F33" s="385"/>
      <c r="G33" s="385"/>
      <c r="H33" s="385"/>
      <c r="I33" s="385"/>
      <c r="J33" s="385"/>
    </row>
    <row r="34" spans="2:11" ht="23.25">
      <c r="B34" s="174"/>
      <c r="C34" s="207"/>
      <c r="D34" s="386"/>
      <c r="E34" s="386"/>
      <c r="F34" s="386"/>
      <c r="G34" s="386"/>
      <c r="H34" s="213"/>
      <c r="I34" s="213"/>
      <c r="J34" s="217"/>
      <c r="K34" s="205"/>
    </row>
    <row r="35" spans="2:11" ht="21">
      <c r="B35" s="173"/>
      <c r="C35" s="207"/>
      <c r="D35" s="208"/>
      <c r="E35" s="207"/>
      <c r="F35" s="207"/>
      <c r="G35" s="225"/>
      <c r="H35" s="225"/>
      <c r="I35" s="225"/>
      <c r="J35" s="173"/>
    </row>
    <row r="36" spans="2:11" ht="23.25">
      <c r="B36" s="174"/>
      <c r="C36" s="209"/>
      <c r="D36" s="385"/>
      <c r="E36" s="385"/>
      <c r="F36" s="385"/>
      <c r="G36" s="385"/>
      <c r="H36" s="385"/>
      <c r="I36" s="385"/>
      <c r="J36" s="385"/>
    </row>
    <row r="37" spans="2:11" ht="23.25">
      <c r="B37" s="173"/>
      <c r="C37" s="209"/>
      <c r="D37" s="386"/>
      <c r="E37" s="386"/>
      <c r="F37" s="386"/>
      <c r="G37" s="386"/>
      <c r="H37" s="213"/>
      <c r="I37" s="213"/>
      <c r="J37" s="217"/>
    </row>
  </sheetData>
  <mergeCells count="53">
    <mergeCell ref="D25:H25"/>
    <mergeCell ref="D31:G31"/>
    <mergeCell ref="D34:G34"/>
    <mergeCell ref="D37:G37"/>
    <mergeCell ref="D27:J27"/>
    <mergeCell ref="D30:J30"/>
    <mergeCell ref="C32:D32"/>
    <mergeCell ref="D33:J33"/>
    <mergeCell ref="D36:J36"/>
    <mergeCell ref="D28:H28"/>
    <mergeCell ref="B10:D10"/>
    <mergeCell ref="I10:J10"/>
    <mergeCell ref="F11:G11"/>
    <mergeCell ref="I11:J11"/>
    <mergeCell ref="F10:G10"/>
    <mergeCell ref="B19:H19"/>
    <mergeCell ref="F16:G16"/>
    <mergeCell ref="F12:G12"/>
    <mergeCell ref="I12:J12"/>
    <mergeCell ref="F13:G13"/>
    <mergeCell ref="B12:D12"/>
    <mergeCell ref="I20:J20"/>
    <mergeCell ref="I19:J19"/>
    <mergeCell ref="D24:J24"/>
    <mergeCell ref="A1:K1"/>
    <mergeCell ref="A2:K2"/>
    <mergeCell ref="A3:K3"/>
    <mergeCell ref="A4:K4"/>
    <mergeCell ref="K8:K9"/>
    <mergeCell ref="I8:J8"/>
    <mergeCell ref="I9:J9"/>
    <mergeCell ref="F8:G8"/>
    <mergeCell ref="A5:K5"/>
    <mergeCell ref="A6:K6"/>
    <mergeCell ref="A7:K7"/>
    <mergeCell ref="A8:A9"/>
    <mergeCell ref="F9:G9"/>
    <mergeCell ref="B8:E9"/>
    <mergeCell ref="H8:H9"/>
    <mergeCell ref="B11:D11"/>
    <mergeCell ref="B21:C21"/>
    <mergeCell ref="B22:C22"/>
    <mergeCell ref="F17:G17"/>
    <mergeCell ref="F18:G18"/>
    <mergeCell ref="B14:E14"/>
    <mergeCell ref="B15:D15"/>
    <mergeCell ref="B16:D16"/>
    <mergeCell ref="B17:D17"/>
    <mergeCell ref="B18:D18"/>
    <mergeCell ref="B20:D20"/>
    <mergeCell ref="E20:H20"/>
    <mergeCell ref="F14:G14"/>
    <mergeCell ref="F15:G15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7" orientation="portrait" horizontalDpi="4294967293" r:id="rId1"/>
  <headerFooter>
    <oddHeader>&amp;Rแบบ ปร.5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N36"/>
  <sheetViews>
    <sheetView showGridLines="0" view="pageBreakPreview" topLeftCell="A19" zoomScaleSheetLayoutView="100" workbookViewId="0">
      <selection activeCell="J7" sqref="J7"/>
    </sheetView>
  </sheetViews>
  <sheetFormatPr defaultColWidth="9.1640625" defaultRowHeight="18.75"/>
  <cols>
    <col min="1" max="1" width="7.5" style="33" customWidth="1"/>
    <col min="2" max="2" width="10.1640625" style="33" customWidth="1"/>
    <col min="3" max="3" width="29.5" style="33" customWidth="1"/>
    <col min="4" max="4" width="22.5" style="33" customWidth="1"/>
    <col min="5" max="5" width="17.6640625" style="33" customWidth="1"/>
    <col min="6" max="6" width="16.83203125" style="33" customWidth="1"/>
    <col min="7" max="7" width="18.5" style="33" customWidth="1"/>
    <col min="8" max="8" width="9.1640625" style="33" customWidth="1"/>
    <col min="9" max="9" width="13.5" style="33" customWidth="1"/>
    <col min="10" max="10" width="17.33203125" style="33" customWidth="1"/>
    <col min="11" max="16384" width="9.1640625" style="33"/>
  </cols>
  <sheetData>
    <row r="1" spans="1:14" ht="32.25" customHeight="1">
      <c r="A1" s="424" t="s">
        <v>54</v>
      </c>
      <c r="B1" s="424"/>
      <c r="C1" s="424"/>
      <c r="D1" s="424"/>
      <c r="E1" s="424"/>
      <c r="F1" s="424"/>
      <c r="G1" s="424"/>
    </row>
    <row r="2" spans="1:14" ht="23.25" customHeight="1">
      <c r="A2" s="194"/>
      <c r="B2" s="74"/>
      <c r="C2" s="74"/>
      <c r="D2" s="74"/>
      <c r="E2" s="74"/>
      <c r="F2" s="74"/>
      <c r="G2" s="74"/>
      <c r="H2" s="68"/>
      <c r="I2" s="68"/>
      <c r="J2" s="68"/>
      <c r="K2" s="68"/>
      <c r="L2" s="38"/>
    </row>
    <row r="3" spans="1:14" ht="23.25" customHeight="1">
      <c r="A3" s="179"/>
      <c r="B3" s="67"/>
      <c r="C3" s="67"/>
      <c r="D3" s="67"/>
      <c r="E3" s="67"/>
      <c r="F3" s="67"/>
      <c r="G3" s="67"/>
      <c r="H3" s="68"/>
      <c r="I3" s="68"/>
      <c r="J3" s="68"/>
      <c r="K3" s="68"/>
      <c r="L3" s="70"/>
      <c r="M3" s="70"/>
      <c r="N3" s="70"/>
    </row>
    <row r="4" spans="1:14" ht="23.25" customHeight="1">
      <c r="A4" s="179"/>
      <c r="B4" s="67"/>
      <c r="C4" s="67"/>
      <c r="D4" s="67"/>
      <c r="E4" s="67"/>
      <c r="F4" s="67"/>
      <c r="G4" s="67"/>
      <c r="H4" s="68"/>
      <c r="I4" s="68"/>
      <c r="J4" s="68"/>
      <c r="K4" s="68"/>
      <c r="L4" s="69"/>
      <c r="M4" s="69"/>
      <c r="N4" s="69"/>
    </row>
    <row r="5" spans="1:14" ht="23.25" customHeight="1">
      <c r="A5" s="430"/>
      <c r="B5" s="430"/>
      <c r="C5" s="430"/>
      <c r="D5" s="430"/>
      <c r="E5" s="430"/>
      <c r="F5" s="430"/>
      <c r="G5" s="430"/>
      <c r="H5" s="68"/>
      <c r="I5" s="69"/>
      <c r="J5" s="69"/>
      <c r="K5" s="69"/>
      <c r="L5" s="69"/>
      <c r="M5" s="69"/>
      <c r="N5" s="69"/>
    </row>
    <row r="6" spans="1:14" ht="23.25" customHeight="1">
      <c r="A6" s="431"/>
      <c r="B6" s="430"/>
      <c r="C6" s="430"/>
      <c r="D6" s="430"/>
      <c r="E6" s="430"/>
      <c r="F6" s="430"/>
      <c r="G6" s="430"/>
      <c r="H6" s="68"/>
      <c r="I6" s="69"/>
      <c r="J6" s="69"/>
      <c r="K6" s="69"/>
      <c r="L6" s="69"/>
      <c r="M6" s="69"/>
      <c r="N6" s="69"/>
    </row>
    <row r="7" spans="1:14" ht="23.25" customHeight="1">
      <c r="A7" s="431"/>
      <c r="B7" s="430"/>
      <c r="C7" s="430"/>
      <c r="D7" s="430"/>
      <c r="E7" s="430"/>
      <c r="F7" s="430"/>
      <c r="G7" s="430"/>
      <c r="H7" s="38"/>
      <c r="I7" s="73"/>
      <c r="J7" s="69"/>
      <c r="K7" s="69"/>
      <c r="L7" s="69"/>
      <c r="M7" s="69"/>
      <c r="N7" s="69"/>
    </row>
    <row r="8" spans="1:14" ht="23.25" customHeight="1">
      <c r="A8" s="75"/>
      <c r="B8" s="41"/>
      <c r="C8" s="42"/>
      <c r="D8" s="429" t="s">
        <v>55</v>
      </c>
      <c r="E8" s="429"/>
      <c r="F8" s="429"/>
      <c r="G8" s="429"/>
      <c r="H8" s="38"/>
      <c r="I8" s="73"/>
      <c r="J8" s="69"/>
      <c r="K8" s="69"/>
      <c r="L8" s="69"/>
      <c r="M8" s="69"/>
      <c r="N8" s="69"/>
    </row>
    <row r="9" spans="1:14" ht="32.25" customHeight="1">
      <c r="A9" s="43" t="s">
        <v>13</v>
      </c>
      <c r="B9" s="425" t="s">
        <v>15</v>
      </c>
      <c r="C9" s="426"/>
      <c r="D9" s="44" t="s">
        <v>28</v>
      </c>
      <c r="E9" s="44" t="s">
        <v>60</v>
      </c>
      <c r="F9" s="45" t="s">
        <v>61</v>
      </c>
      <c r="G9" s="72" t="s">
        <v>14</v>
      </c>
      <c r="H9" s="38"/>
      <c r="I9" s="69"/>
      <c r="J9" s="69"/>
      <c r="K9"/>
      <c r="L9" s="69"/>
      <c r="M9" s="69"/>
      <c r="N9" s="71"/>
    </row>
    <row r="10" spans="1:14" ht="22.5" customHeight="1">
      <c r="A10" s="46">
        <v>1</v>
      </c>
      <c r="B10" s="427" t="s">
        <v>56</v>
      </c>
      <c r="C10" s="428"/>
      <c r="D10" s="47">
        <f>'สวนที่1-ก่อสร้าง(ปร4)'!K12</f>
        <v>0</v>
      </c>
      <c r="E10" s="48">
        <f>ปร5!H10</f>
        <v>1.3098000000000001</v>
      </c>
      <c r="F10" s="47">
        <f>D10*E10</f>
        <v>0</v>
      </c>
      <c r="G10" s="49"/>
    </row>
    <row r="11" spans="1:14" ht="22.5" customHeight="1">
      <c r="A11" s="50">
        <v>2</v>
      </c>
      <c r="B11" s="422" t="s">
        <v>57</v>
      </c>
      <c r="C11" s="423"/>
      <c r="D11" s="47">
        <f>'สวนที่1-ก่อสร้าง(ปร4)'!K13</f>
        <v>0</v>
      </c>
      <c r="E11" s="48">
        <f>ปร5!H10</f>
        <v>1.3098000000000001</v>
      </c>
      <c r="F11" s="47">
        <f>D11*E11</f>
        <v>0</v>
      </c>
      <c r="G11" s="51"/>
    </row>
    <row r="12" spans="1:14" ht="22.5" customHeight="1">
      <c r="A12" s="50">
        <v>3</v>
      </c>
      <c r="B12" s="422" t="s">
        <v>58</v>
      </c>
      <c r="C12" s="423"/>
      <c r="D12" s="47">
        <f>'สวนที่1-ก่อสร้าง(ปร4)'!K14</f>
        <v>0</v>
      </c>
      <c r="E12" s="48">
        <f>ปร5!H10</f>
        <v>1.3098000000000001</v>
      </c>
      <c r="F12" s="47">
        <f>D12*E12</f>
        <v>0</v>
      </c>
      <c r="G12" s="51"/>
    </row>
    <row r="13" spans="1:14" ht="22.5" customHeight="1">
      <c r="A13" s="50">
        <v>4</v>
      </c>
      <c r="B13" s="422" t="s">
        <v>59</v>
      </c>
      <c r="C13" s="423"/>
      <c r="D13" s="47">
        <f>'สวนที่1-ก่อสร้าง(ปร4)'!K15</f>
        <v>0</v>
      </c>
      <c r="E13" s="52">
        <f>ปร5!H10</f>
        <v>1.3098000000000001</v>
      </c>
      <c r="F13" s="47"/>
      <c r="G13" s="51"/>
    </row>
    <row r="14" spans="1:14" ht="22.5" customHeight="1">
      <c r="A14" s="50"/>
      <c r="B14" s="53"/>
      <c r="C14" s="54"/>
      <c r="D14" s="47"/>
      <c r="E14" s="47"/>
      <c r="F14" s="47"/>
      <c r="G14" s="51"/>
    </row>
    <row r="15" spans="1:14" ht="22.5" customHeight="1">
      <c r="A15" s="50"/>
      <c r="B15" s="54"/>
      <c r="C15" s="54"/>
      <c r="D15" s="47"/>
      <c r="E15" s="47"/>
      <c r="F15" s="47"/>
      <c r="G15" s="51"/>
    </row>
    <row r="16" spans="1:14" ht="22.5" customHeight="1">
      <c r="A16" s="50"/>
      <c r="B16" s="54" t="s">
        <v>62</v>
      </c>
      <c r="C16" s="55"/>
      <c r="D16" s="47"/>
      <c r="E16" s="47"/>
      <c r="F16" s="47"/>
      <c r="G16" s="51"/>
    </row>
    <row r="17" spans="1:8" ht="22.5" customHeight="1">
      <c r="A17" s="50"/>
      <c r="B17" s="54" t="s">
        <v>88</v>
      </c>
      <c r="C17" s="56"/>
      <c r="D17" s="47"/>
      <c r="E17" s="47"/>
      <c r="F17" s="47"/>
      <c r="G17" s="51"/>
    </row>
    <row r="18" spans="1:8" ht="22.5" customHeight="1">
      <c r="A18" s="50"/>
      <c r="B18" s="54" t="s">
        <v>63</v>
      </c>
      <c r="C18" s="55"/>
      <c r="D18" s="47"/>
      <c r="E18" s="47"/>
      <c r="F18" s="47"/>
      <c r="G18" s="51"/>
    </row>
    <row r="19" spans="1:8" ht="22.5" customHeight="1">
      <c r="A19" s="50"/>
      <c r="B19" s="54" t="s">
        <v>93</v>
      </c>
      <c r="C19" s="56"/>
      <c r="D19" s="47"/>
      <c r="E19" s="47"/>
      <c r="F19" s="47"/>
      <c r="G19" s="51"/>
    </row>
    <row r="20" spans="1:8" ht="22.5" customHeight="1">
      <c r="A20" s="50"/>
      <c r="B20" s="54" t="s">
        <v>64</v>
      </c>
      <c r="C20" s="56"/>
      <c r="D20" s="47"/>
      <c r="E20" s="47"/>
      <c r="F20" s="47"/>
      <c r="G20" s="51"/>
    </row>
    <row r="21" spans="1:8" ht="22.5" customHeight="1">
      <c r="A21" s="57"/>
      <c r="B21" s="58"/>
      <c r="C21" s="59"/>
      <c r="D21" s="60"/>
      <c r="E21" s="60"/>
      <c r="F21" s="60"/>
      <c r="G21" s="61"/>
    </row>
    <row r="22" spans="1:8" ht="22.5" customHeight="1" thickBot="1">
      <c r="A22" s="62"/>
      <c r="B22" s="63"/>
      <c r="C22" s="64"/>
      <c r="D22" s="65"/>
      <c r="E22" s="66" t="s">
        <v>65</v>
      </c>
      <c r="F22" s="167">
        <f>SUM(F10:F21)</f>
        <v>0</v>
      </c>
      <c r="G22" s="51"/>
    </row>
    <row r="23" spans="1:8" ht="19.5" thickTop="1"/>
    <row r="26" spans="1:8" s="38" customFormat="1"/>
    <row r="27" spans="1:8" s="38" customFormat="1"/>
    <row r="28" spans="1:8" s="38" customFormat="1" ht="23.25">
      <c r="A28" s="211"/>
      <c r="B28" s="211"/>
      <c r="C28" s="211"/>
      <c r="D28" s="385"/>
      <c r="E28" s="385"/>
      <c r="F28" s="385"/>
      <c r="G28" s="385"/>
      <c r="H28" s="210"/>
    </row>
    <row r="29" spans="1:8" s="38" customFormat="1" ht="23.25">
      <c r="A29" s="211"/>
      <c r="B29" s="211"/>
      <c r="C29" s="211"/>
      <c r="D29" s="385"/>
      <c r="E29" s="385"/>
      <c r="F29" s="385"/>
      <c r="G29" s="207"/>
      <c r="H29" s="207"/>
    </row>
    <row r="30" spans="1:8" s="38" customFormat="1" ht="23.25">
      <c r="A30" s="211"/>
      <c r="B30" s="211"/>
      <c r="C30" s="211"/>
      <c r="D30" s="213"/>
      <c r="E30" s="213"/>
      <c r="F30" s="213"/>
      <c r="G30" s="211"/>
      <c r="H30" s="212"/>
    </row>
    <row r="31" spans="1:8" s="38" customFormat="1" ht="23.25">
      <c r="A31" s="211"/>
      <c r="B31" s="211"/>
      <c r="C31" s="211"/>
      <c r="D31" s="385"/>
      <c r="E31" s="385"/>
      <c r="F31" s="385"/>
      <c r="G31" s="385"/>
      <c r="H31" s="210"/>
    </row>
    <row r="32" spans="1:8" s="38" customFormat="1" ht="23.25">
      <c r="A32" s="211"/>
      <c r="B32" s="211"/>
      <c r="C32" s="211"/>
      <c r="D32" s="385"/>
      <c r="E32" s="385"/>
      <c r="F32" s="385"/>
      <c r="G32" s="207"/>
      <c r="H32" s="207"/>
    </row>
    <row r="33" spans="1:8" s="38" customFormat="1" ht="23.25">
      <c r="A33" s="211"/>
      <c r="B33" s="211"/>
      <c r="C33" s="211"/>
      <c r="D33" s="213"/>
      <c r="E33" s="213"/>
      <c r="F33" s="213"/>
      <c r="G33" s="211"/>
      <c r="H33" s="211"/>
    </row>
    <row r="34" spans="1:8" s="38" customFormat="1" ht="23.25">
      <c r="A34" s="211"/>
      <c r="B34" s="211"/>
      <c r="C34" s="211"/>
      <c r="D34" s="385"/>
      <c r="E34" s="385"/>
      <c r="F34" s="385"/>
      <c r="G34" s="385"/>
      <c r="H34" s="210"/>
    </row>
    <row r="35" spans="1:8" s="38" customFormat="1" ht="23.25">
      <c r="A35" s="211"/>
      <c r="B35" s="211"/>
      <c r="C35" s="211"/>
      <c r="D35" s="385"/>
      <c r="E35" s="385"/>
      <c r="F35" s="385"/>
      <c r="G35" s="207"/>
      <c r="H35" s="209"/>
    </row>
    <row r="36" spans="1:8" s="38" customFormat="1"/>
  </sheetData>
  <mergeCells count="16">
    <mergeCell ref="B13:C13"/>
    <mergeCell ref="B11:C11"/>
    <mergeCell ref="B12:C12"/>
    <mergeCell ref="A1:G1"/>
    <mergeCell ref="B9:C9"/>
    <mergeCell ref="B10:C10"/>
    <mergeCell ref="D8:G8"/>
    <mergeCell ref="A5:G5"/>
    <mergeCell ref="A6:G6"/>
    <mergeCell ref="A7:G7"/>
    <mergeCell ref="D35:F35"/>
    <mergeCell ref="D28:G28"/>
    <mergeCell ref="D31:G31"/>
    <mergeCell ref="D34:G34"/>
    <mergeCell ref="D29:F29"/>
    <mergeCell ref="D32:F32"/>
  </mergeCells>
  <phoneticPr fontId="0" type="noConversion"/>
  <pageMargins left="0.39" right="0.23" top="0.73" bottom="0.67" header="0.5" footer="0.5"/>
  <pageSetup paperSize="9" scale="90" orientation="portrait" horizontalDpi="4294967294" r:id="rId1"/>
  <headerFooter alignWithMargins="0">
    <oddHeader>&amp;R&amp;14แบบปร.5 (ก)   แผ่นที่&amp;P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01080"/>
  </sheetPr>
  <dimension ref="A1:W357"/>
  <sheetViews>
    <sheetView view="pageBreakPreview" topLeftCell="B349" zoomScaleSheetLayoutView="100" workbookViewId="0">
      <selection activeCell="N75" sqref="N75"/>
    </sheetView>
  </sheetViews>
  <sheetFormatPr defaultRowHeight="18.75"/>
  <cols>
    <col min="1" max="1" width="6.83203125" style="33" hidden="1" customWidth="1"/>
    <col min="2" max="2" width="5.83203125" style="343" customWidth="1"/>
    <col min="3" max="3" width="5.5" style="344" customWidth="1"/>
    <col min="4" max="4" width="60.6640625" style="345" customWidth="1"/>
    <col min="5" max="5" width="10.6640625" style="346" customWidth="1"/>
    <col min="6" max="6" width="11" style="346" customWidth="1"/>
    <col min="7" max="7" width="12.33203125" style="347" customWidth="1"/>
    <col min="8" max="8" width="16.1640625" style="347" customWidth="1"/>
    <col min="9" max="9" width="12" style="347" customWidth="1"/>
    <col min="10" max="10" width="13.1640625" style="348" customWidth="1"/>
    <col min="11" max="11" width="18.1640625" style="349" customWidth="1"/>
    <col min="12" max="12" width="17" style="350" customWidth="1"/>
    <col min="13" max="13" width="16.5" style="31" customWidth="1"/>
    <col min="14" max="14" width="18.1640625" style="32" customWidth="1"/>
    <col min="15" max="15" width="15.6640625" style="33" customWidth="1"/>
    <col min="16" max="16" width="12.33203125" style="33" customWidth="1"/>
    <col min="17" max="17" width="10.83203125" style="37" customWidth="1"/>
    <col min="18" max="18" width="10.6640625" style="37" customWidth="1"/>
    <col min="19" max="19" width="10.33203125" style="36" customWidth="1"/>
    <col min="20" max="20" width="14.6640625" style="37" customWidth="1"/>
    <col min="21" max="16384" width="9.33203125" style="33"/>
  </cols>
  <sheetData>
    <row r="1" spans="2:23" ht="35.25" customHeight="1">
      <c r="B1" s="476" t="s">
        <v>50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Q1" s="33"/>
      <c r="R1" s="33"/>
      <c r="S1" s="33"/>
      <c r="T1" s="33"/>
    </row>
    <row r="2" spans="2:23" ht="22.5" customHeight="1"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Q2" s="33"/>
      <c r="R2" s="33"/>
      <c r="S2" s="33"/>
      <c r="T2" s="33"/>
    </row>
    <row r="3" spans="2:23" ht="22.5" customHeight="1"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N3" s="176"/>
      <c r="O3" s="177"/>
      <c r="P3" s="177"/>
      <c r="Q3" s="177"/>
      <c r="R3" s="177"/>
      <c r="S3" s="177"/>
      <c r="T3" s="177"/>
      <c r="U3" s="177"/>
      <c r="V3" s="177"/>
      <c r="W3" s="177"/>
    </row>
    <row r="4" spans="2:23"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34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2:23"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34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2:23"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34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2:23" ht="19.5" thickBot="1">
      <c r="B7" s="482" t="s">
        <v>55</v>
      </c>
      <c r="C7" s="483"/>
      <c r="D7" s="483"/>
      <c r="E7" s="483"/>
      <c r="F7" s="483"/>
      <c r="G7" s="483"/>
      <c r="H7" s="483"/>
      <c r="I7" s="483"/>
      <c r="J7" s="483"/>
      <c r="K7" s="483"/>
      <c r="L7" s="484" t="s">
        <v>55</v>
      </c>
      <c r="M7" s="34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2:23" ht="22.15" customHeight="1" thickTop="1">
      <c r="B8" s="462" t="s">
        <v>13</v>
      </c>
      <c r="C8" s="458" t="s">
        <v>15</v>
      </c>
      <c r="D8" s="459"/>
      <c r="E8" s="462" t="s">
        <v>16</v>
      </c>
      <c r="F8" s="462" t="s">
        <v>17</v>
      </c>
      <c r="G8" s="244" t="s">
        <v>18</v>
      </c>
      <c r="H8" s="244"/>
      <c r="I8" s="245" t="s">
        <v>19</v>
      </c>
      <c r="J8" s="246"/>
      <c r="K8" s="247" t="s">
        <v>20</v>
      </c>
      <c r="L8" s="480" t="s">
        <v>14</v>
      </c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2:23" ht="22.15" customHeight="1">
      <c r="B9" s="463"/>
      <c r="C9" s="460"/>
      <c r="D9" s="461"/>
      <c r="E9" s="463"/>
      <c r="F9" s="463"/>
      <c r="G9" s="248" t="s">
        <v>51</v>
      </c>
      <c r="H9" s="248" t="s">
        <v>52</v>
      </c>
      <c r="I9" s="248" t="s">
        <v>51</v>
      </c>
      <c r="J9" s="248" t="s">
        <v>52</v>
      </c>
      <c r="K9" s="249" t="s">
        <v>53</v>
      </c>
      <c r="L9" s="481"/>
      <c r="Q9" s="33"/>
      <c r="R9" s="33"/>
      <c r="S9" s="33"/>
      <c r="T9" s="33"/>
    </row>
    <row r="10" spans="2:23" ht="22.15" customHeight="1">
      <c r="B10" s="250"/>
      <c r="C10" s="466" t="s">
        <v>86</v>
      </c>
      <c r="D10" s="467"/>
      <c r="E10" s="250"/>
      <c r="F10" s="251"/>
      <c r="G10" s="250"/>
      <c r="H10" s="250"/>
      <c r="I10" s="250"/>
      <c r="J10" s="250"/>
      <c r="K10" s="252"/>
      <c r="L10" s="253"/>
      <c r="Q10" s="33"/>
      <c r="R10" s="33"/>
      <c r="S10" s="33"/>
      <c r="T10" s="33"/>
    </row>
    <row r="11" spans="2:23" ht="22.15" customHeight="1">
      <c r="B11" s="254"/>
      <c r="C11" s="478" t="s">
        <v>67</v>
      </c>
      <c r="D11" s="479"/>
      <c r="E11" s="255"/>
      <c r="F11" s="256"/>
      <c r="G11" s="257"/>
      <c r="H11" s="255"/>
      <c r="I11" s="256"/>
      <c r="J11" s="256"/>
      <c r="K11" s="258"/>
      <c r="L11" s="259"/>
      <c r="Q11" s="33"/>
      <c r="R11" s="33"/>
      <c r="S11" s="33"/>
      <c r="T11" s="33"/>
    </row>
    <row r="12" spans="2:23" ht="22.15" customHeight="1">
      <c r="B12" s="254">
        <v>1</v>
      </c>
      <c r="C12" s="470" t="s">
        <v>90</v>
      </c>
      <c r="D12" s="471"/>
      <c r="E12" s="260" t="s">
        <v>21</v>
      </c>
      <c r="F12" s="256"/>
      <c r="G12" s="261"/>
      <c r="H12" s="255"/>
      <c r="I12" s="256"/>
      <c r="J12" s="256"/>
      <c r="K12" s="262">
        <f>K77</f>
        <v>0</v>
      </c>
      <c r="L12" s="263"/>
      <c r="Q12" s="33"/>
      <c r="R12" s="33"/>
      <c r="S12" s="33"/>
      <c r="T12" s="33"/>
    </row>
    <row r="13" spans="2:23" ht="22.15" customHeight="1">
      <c r="B13" s="254">
        <v>2</v>
      </c>
      <c r="C13" s="470" t="s">
        <v>68</v>
      </c>
      <c r="D13" s="471"/>
      <c r="E13" s="260" t="s">
        <v>21</v>
      </c>
      <c r="F13" s="260"/>
      <c r="G13" s="261"/>
      <c r="H13" s="260"/>
      <c r="I13" s="256"/>
      <c r="J13" s="256"/>
      <c r="K13" s="264"/>
      <c r="L13" s="265"/>
      <c r="Q13" s="33"/>
      <c r="R13" s="33"/>
      <c r="S13" s="33"/>
      <c r="T13" s="33"/>
    </row>
    <row r="14" spans="2:23" ht="22.15" customHeight="1">
      <c r="B14" s="254">
        <v>3</v>
      </c>
      <c r="C14" s="470" t="s">
        <v>69</v>
      </c>
      <c r="D14" s="471"/>
      <c r="E14" s="260" t="s">
        <v>21</v>
      </c>
      <c r="F14" s="261"/>
      <c r="G14" s="261"/>
      <c r="H14" s="260"/>
      <c r="I14" s="256"/>
      <c r="J14" s="256"/>
      <c r="K14" s="264"/>
      <c r="L14" s="263"/>
      <c r="Q14" s="33"/>
      <c r="R14" s="33"/>
      <c r="S14" s="33"/>
      <c r="T14" s="33"/>
    </row>
    <row r="15" spans="2:23" ht="22.15" customHeight="1">
      <c r="B15" s="260">
        <v>4</v>
      </c>
      <c r="C15" s="470" t="s">
        <v>91</v>
      </c>
      <c r="D15" s="471"/>
      <c r="E15" s="266" t="s">
        <v>21</v>
      </c>
      <c r="F15" s="256"/>
      <c r="G15" s="256"/>
      <c r="H15" s="256"/>
      <c r="I15" s="256"/>
      <c r="J15" s="256"/>
      <c r="K15" s="264"/>
      <c r="L15" s="263"/>
      <c r="Q15" s="33"/>
      <c r="R15" s="33"/>
      <c r="S15" s="33"/>
      <c r="T15" s="33"/>
    </row>
    <row r="16" spans="2:23" ht="22.15" customHeight="1">
      <c r="B16" s="260"/>
      <c r="C16" s="464"/>
      <c r="D16" s="465"/>
      <c r="E16" s="256"/>
      <c r="F16" s="256"/>
      <c r="G16" s="256"/>
      <c r="H16" s="256"/>
      <c r="I16" s="256"/>
      <c r="J16" s="256"/>
      <c r="K16" s="267"/>
      <c r="L16" s="263"/>
      <c r="Q16" s="33"/>
      <c r="R16" s="33"/>
      <c r="S16" s="33"/>
      <c r="T16" s="33"/>
    </row>
    <row r="17" spans="2:20" ht="22.15" customHeight="1">
      <c r="B17" s="260"/>
      <c r="C17" s="464"/>
      <c r="D17" s="465"/>
      <c r="E17" s="256"/>
      <c r="F17" s="256"/>
      <c r="G17" s="256"/>
      <c r="H17" s="256"/>
      <c r="I17" s="256"/>
      <c r="J17" s="256"/>
      <c r="K17" s="267"/>
      <c r="L17" s="263"/>
      <c r="Q17" s="33"/>
      <c r="R17" s="33"/>
      <c r="S17" s="33"/>
      <c r="T17" s="33"/>
    </row>
    <row r="18" spans="2:20" ht="22.15" customHeight="1">
      <c r="B18" s="260"/>
      <c r="C18" s="464"/>
      <c r="D18" s="465"/>
      <c r="E18" s="256"/>
      <c r="F18" s="256"/>
      <c r="G18" s="256"/>
      <c r="H18" s="256"/>
      <c r="I18" s="256"/>
      <c r="J18" s="256"/>
      <c r="K18" s="267"/>
      <c r="L18" s="263"/>
      <c r="Q18" s="33"/>
      <c r="R18" s="33"/>
      <c r="S18" s="33"/>
      <c r="T18" s="33"/>
    </row>
    <row r="19" spans="2:20" ht="22.15" customHeight="1">
      <c r="B19" s="260"/>
      <c r="C19" s="464"/>
      <c r="D19" s="465"/>
      <c r="E19" s="256"/>
      <c r="F19" s="256"/>
      <c r="G19" s="256"/>
      <c r="H19" s="256"/>
      <c r="I19" s="256"/>
      <c r="J19" s="256"/>
      <c r="K19" s="267"/>
      <c r="L19" s="263"/>
      <c r="Q19" s="33"/>
      <c r="R19" s="33"/>
      <c r="S19" s="33"/>
      <c r="T19" s="33"/>
    </row>
    <row r="20" spans="2:20" ht="22.15" customHeight="1">
      <c r="B20" s="260"/>
      <c r="C20" s="464"/>
      <c r="D20" s="465"/>
      <c r="E20" s="256"/>
      <c r="F20" s="256"/>
      <c r="G20" s="256"/>
      <c r="H20" s="256"/>
      <c r="I20" s="256"/>
      <c r="J20" s="256"/>
      <c r="K20" s="267"/>
      <c r="L20" s="263"/>
      <c r="Q20" s="33"/>
      <c r="R20" s="33"/>
      <c r="S20" s="33"/>
      <c r="T20" s="33"/>
    </row>
    <row r="21" spans="2:20" ht="22.15" customHeight="1">
      <c r="B21" s="260"/>
      <c r="C21" s="464"/>
      <c r="D21" s="465"/>
      <c r="E21" s="256"/>
      <c r="F21" s="256"/>
      <c r="G21" s="256"/>
      <c r="H21" s="256"/>
      <c r="I21" s="256"/>
      <c r="J21" s="256"/>
      <c r="K21" s="267"/>
      <c r="L21" s="263"/>
      <c r="Q21" s="33"/>
      <c r="R21" s="33"/>
      <c r="S21" s="33"/>
      <c r="T21" s="33"/>
    </row>
    <row r="22" spans="2:20" ht="22.15" customHeight="1">
      <c r="B22" s="260"/>
      <c r="C22" s="464"/>
      <c r="D22" s="465"/>
      <c r="E22" s="256"/>
      <c r="F22" s="256"/>
      <c r="G22" s="256"/>
      <c r="H22" s="256"/>
      <c r="I22" s="256"/>
      <c r="J22" s="256"/>
      <c r="K22" s="267"/>
      <c r="L22" s="263"/>
      <c r="Q22" s="33"/>
      <c r="R22" s="33"/>
      <c r="S22" s="33"/>
      <c r="T22" s="33"/>
    </row>
    <row r="23" spans="2:20" ht="22.15" customHeight="1">
      <c r="B23" s="260"/>
      <c r="C23" s="464"/>
      <c r="D23" s="465"/>
      <c r="E23" s="256"/>
      <c r="F23" s="256"/>
      <c r="G23" s="256"/>
      <c r="H23" s="256"/>
      <c r="I23" s="256"/>
      <c r="J23" s="256"/>
      <c r="K23" s="267"/>
      <c r="L23" s="263"/>
      <c r="Q23" s="33"/>
      <c r="R23" s="33"/>
      <c r="S23" s="33"/>
      <c r="T23" s="33"/>
    </row>
    <row r="24" spans="2:20" ht="22.15" customHeight="1">
      <c r="B24" s="260"/>
      <c r="C24" s="464"/>
      <c r="D24" s="465"/>
      <c r="E24" s="256"/>
      <c r="F24" s="256"/>
      <c r="G24" s="256"/>
      <c r="H24" s="256"/>
      <c r="I24" s="256"/>
      <c r="J24" s="256"/>
      <c r="K24" s="267"/>
      <c r="L24" s="263"/>
      <c r="Q24" s="33"/>
      <c r="R24" s="33"/>
      <c r="S24" s="33"/>
      <c r="T24" s="33"/>
    </row>
    <row r="25" spans="2:20" ht="22.15" customHeight="1">
      <c r="B25" s="260"/>
      <c r="C25" s="464"/>
      <c r="D25" s="465"/>
      <c r="E25" s="256"/>
      <c r="F25" s="256"/>
      <c r="G25" s="256"/>
      <c r="H25" s="256"/>
      <c r="I25" s="256"/>
      <c r="J25" s="256"/>
      <c r="K25" s="267"/>
      <c r="L25" s="263"/>
      <c r="Q25" s="33"/>
      <c r="R25" s="33"/>
      <c r="S25" s="33"/>
      <c r="T25" s="33"/>
    </row>
    <row r="26" spans="2:20" ht="22.15" customHeight="1">
      <c r="B26" s="260"/>
      <c r="C26" s="464"/>
      <c r="D26" s="465"/>
      <c r="E26" s="256"/>
      <c r="F26" s="256"/>
      <c r="G26" s="256"/>
      <c r="H26" s="256"/>
      <c r="I26" s="256"/>
      <c r="J26" s="256"/>
      <c r="K26" s="267"/>
      <c r="L26" s="263"/>
      <c r="Q26" s="33"/>
      <c r="R26" s="33"/>
      <c r="S26" s="33"/>
      <c r="T26" s="33"/>
    </row>
    <row r="27" spans="2:20" ht="22.15" customHeight="1">
      <c r="B27" s="260"/>
      <c r="C27" s="464"/>
      <c r="D27" s="465"/>
      <c r="E27" s="256"/>
      <c r="F27" s="256"/>
      <c r="G27" s="256"/>
      <c r="H27" s="256"/>
      <c r="I27" s="256"/>
      <c r="J27" s="256"/>
      <c r="K27" s="267"/>
      <c r="L27" s="263"/>
      <c r="Q27" s="33"/>
      <c r="R27" s="33"/>
      <c r="S27" s="33"/>
      <c r="T27" s="33"/>
    </row>
    <row r="28" spans="2:20" ht="22.15" customHeight="1">
      <c r="B28" s="260"/>
      <c r="C28" s="464"/>
      <c r="D28" s="465"/>
      <c r="E28" s="255"/>
      <c r="F28" s="256"/>
      <c r="G28" s="256"/>
      <c r="H28" s="255"/>
      <c r="I28" s="256"/>
      <c r="J28" s="256"/>
      <c r="K28" s="267"/>
      <c r="L28" s="263"/>
      <c r="Q28" s="33"/>
      <c r="R28" s="33"/>
      <c r="S28" s="33"/>
      <c r="T28" s="33"/>
    </row>
    <row r="29" spans="2:20" ht="22.15" customHeight="1">
      <c r="B29" s="260"/>
      <c r="C29" s="464"/>
      <c r="D29" s="465"/>
      <c r="E29" s="255"/>
      <c r="F29" s="256"/>
      <c r="G29" s="256"/>
      <c r="H29" s="255"/>
      <c r="I29" s="256"/>
      <c r="J29" s="256"/>
      <c r="K29" s="267"/>
      <c r="L29" s="263"/>
      <c r="Q29" s="33"/>
      <c r="R29" s="33"/>
      <c r="S29" s="33"/>
      <c r="T29" s="33"/>
    </row>
    <row r="30" spans="2:20" ht="22.15" customHeight="1">
      <c r="B30" s="260"/>
      <c r="C30" s="464"/>
      <c r="D30" s="465"/>
      <c r="E30" s="255"/>
      <c r="F30" s="256"/>
      <c r="G30" s="256"/>
      <c r="H30" s="255"/>
      <c r="I30" s="256"/>
      <c r="J30" s="256"/>
      <c r="K30" s="267"/>
      <c r="L30" s="263"/>
      <c r="Q30" s="33"/>
      <c r="R30" s="33"/>
      <c r="S30" s="33"/>
      <c r="T30" s="33"/>
    </row>
    <row r="31" spans="2:20" ht="22.15" customHeight="1">
      <c r="B31" s="260"/>
      <c r="C31" s="464"/>
      <c r="D31" s="465"/>
      <c r="E31" s="255"/>
      <c r="F31" s="256"/>
      <c r="G31" s="256"/>
      <c r="H31" s="255"/>
      <c r="I31" s="256"/>
      <c r="J31" s="256"/>
      <c r="K31" s="267"/>
      <c r="L31" s="263"/>
      <c r="Q31" s="33"/>
      <c r="R31" s="33"/>
      <c r="S31" s="33"/>
      <c r="T31" s="33"/>
    </row>
    <row r="32" spans="2:20" ht="22.15" customHeight="1">
      <c r="B32" s="260"/>
      <c r="C32" s="464"/>
      <c r="D32" s="465"/>
      <c r="E32" s="255"/>
      <c r="F32" s="256"/>
      <c r="G32" s="256"/>
      <c r="H32" s="255"/>
      <c r="I32" s="256"/>
      <c r="J32" s="256"/>
      <c r="K32" s="267"/>
      <c r="L32" s="263"/>
      <c r="Q32" s="33"/>
      <c r="R32" s="33"/>
      <c r="S32" s="33"/>
      <c r="T32" s="33"/>
    </row>
    <row r="33" spans="2:20" ht="22.15" customHeight="1">
      <c r="B33" s="260"/>
      <c r="C33" s="464"/>
      <c r="D33" s="465"/>
      <c r="E33" s="255"/>
      <c r="F33" s="256"/>
      <c r="G33" s="256"/>
      <c r="H33" s="255"/>
      <c r="I33" s="256"/>
      <c r="J33" s="256"/>
      <c r="K33" s="267"/>
      <c r="L33" s="263"/>
      <c r="Q33" s="33"/>
      <c r="R33" s="33"/>
      <c r="S33" s="33"/>
      <c r="T33" s="33"/>
    </row>
    <row r="34" spans="2:20" ht="22.15" customHeight="1">
      <c r="B34" s="260"/>
      <c r="C34" s="464"/>
      <c r="D34" s="465"/>
      <c r="E34" s="255"/>
      <c r="F34" s="256"/>
      <c r="G34" s="256"/>
      <c r="H34" s="255"/>
      <c r="I34" s="256"/>
      <c r="J34" s="256"/>
      <c r="K34" s="267"/>
      <c r="L34" s="263"/>
      <c r="Q34" s="33"/>
      <c r="R34" s="33"/>
      <c r="S34" s="33"/>
      <c r="T34" s="33"/>
    </row>
    <row r="35" spans="2:20" ht="22.15" customHeight="1">
      <c r="B35" s="260"/>
      <c r="C35" s="464"/>
      <c r="D35" s="465"/>
      <c r="E35" s="255"/>
      <c r="F35" s="256"/>
      <c r="G35" s="256"/>
      <c r="H35" s="255"/>
      <c r="I35" s="256"/>
      <c r="J35" s="256"/>
      <c r="K35" s="267"/>
      <c r="L35" s="263"/>
      <c r="Q35" s="33"/>
      <c r="R35" s="33"/>
      <c r="S35" s="33"/>
      <c r="T35" s="33"/>
    </row>
    <row r="36" spans="2:20" ht="22.15" customHeight="1">
      <c r="B36" s="260"/>
      <c r="C36" s="464"/>
      <c r="D36" s="465"/>
      <c r="E36" s="255"/>
      <c r="F36" s="256"/>
      <c r="G36" s="256"/>
      <c r="H36" s="255"/>
      <c r="I36" s="256"/>
      <c r="J36" s="256"/>
      <c r="K36" s="267"/>
      <c r="L36" s="263"/>
      <c r="Q36" s="33"/>
      <c r="R36" s="33"/>
      <c r="S36" s="33"/>
      <c r="T36" s="33"/>
    </row>
    <row r="37" spans="2:20" ht="22.15" customHeight="1">
      <c r="B37" s="260"/>
      <c r="C37" s="464"/>
      <c r="D37" s="465"/>
      <c r="E37" s="255"/>
      <c r="F37" s="256"/>
      <c r="G37" s="256"/>
      <c r="H37" s="255"/>
      <c r="I37" s="256"/>
      <c r="J37" s="256"/>
      <c r="K37" s="267"/>
      <c r="L37" s="263"/>
      <c r="Q37" s="33"/>
      <c r="R37" s="33"/>
      <c r="S37" s="33"/>
      <c r="T37" s="33"/>
    </row>
    <row r="38" spans="2:20" ht="22.15" customHeight="1">
      <c r="B38" s="260"/>
      <c r="C38" s="464"/>
      <c r="D38" s="465"/>
      <c r="E38" s="255"/>
      <c r="F38" s="256"/>
      <c r="G38" s="256"/>
      <c r="H38" s="255"/>
      <c r="I38" s="256"/>
      <c r="J38" s="256"/>
      <c r="K38" s="267"/>
      <c r="L38" s="263"/>
      <c r="Q38" s="33"/>
      <c r="R38" s="33"/>
      <c r="S38" s="33"/>
      <c r="T38" s="33"/>
    </row>
    <row r="39" spans="2:20" ht="22.15" customHeight="1">
      <c r="B39" s="260"/>
      <c r="C39" s="464"/>
      <c r="D39" s="465"/>
      <c r="E39" s="255"/>
      <c r="F39" s="256"/>
      <c r="G39" s="256"/>
      <c r="H39" s="255"/>
      <c r="I39" s="256"/>
      <c r="J39" s="256"/>
      <c r="K39" s="267"/>
      <c r="L39" s="263"/>
      <c r="Q39" s="33"/>
      <c r="R39" s="33"/>
      <c r="S39" s="33"/>
      <c r="T39" s="33"/>
    </row>
    <row r="40" spans="2:20" ht="22.15" customHeight="1">
      <c r="B40" s="260"/>
      <c r="C40" s="464"/>
      <c r="D40" s="465"/>
      <c r="E40" s="255"/>
      <c r="F40" s="256"/>
      <c r="G40" s="256"/>
      <c r="H40" s="255"/>
      <c r="I40" s="256"/>
      <c r="J40" s="256"/>
      <c r="K40" s="267"/>
      <c r="L40" s="263"/>
      <c r="Q40" s="33"/>
      <c r="R40" s="33"/>
      <c r="S40" s="33"/>
      <c r="T40" s="33"/>
    </row>
    <row r="41" spans="2:20" ht="22.15" customHeight="1">
      <c r="B41" s="261"/>
      <c r="C41" s="472"/>
      <c r="D41" s="473"/>
      <c r="E41" s="268"/>
      <c r="F41" s="269"/>
      <c r="G41" s="269"/>
      <c r="H41" s="268"/>
      <c r="I41" s="269"/>
      <c r="J41" s="269"/>
      <c r="K41" s="264"/>
      <c r="L41" s="270"/>
      <c r="Q41" s="33"/>
      <c r="R41" s="33"/>
      <c r="S41" s="33"/>
      <c r="T41" s="33"/>
    </row>
    <row r="42" spans="2:20" ht="22.15" customHeight="1">
      <c r="B42" s="248"/>
      <c r="C42" s="468" t="s">
        <v>87</v>
      </c>
      <c r="D42" s="469"/>
      <c r="E42" s="271"/>
      <c r="F42" s="271"/>
      <c r="G42" s="271"/>
      <c r="H42" s="271"/>
      <c r="I42" s="272"/>
      <c r="J42" s="271"/>
      <c r="K42" s="273">
        <f>SUM(K10:K41)</f>
        <v>0</v>
      </c>
      <c r="L42" s="274"/>
      <c r="Q42" s="33"/>
      <c r="R42" s="33"/>
      <c r="S42" s="33"/>
      <c r="T42" s="33"/>
    </row>
    <row r="43" spans="2:20" ht="22.15" customHeight="1">
      <c r="B43" s="275">
        <v>1</v>
      </c>
      <c r="C43" s="485" t="s">
        <v>90</v>
      </c>
      <c r="D43" s="486"/>
      <c r="E43" s="276"/>
      <c r="F43" s="268"/>
      <c r="G43" s="268"/>
      <c r="H43" s="268"/>
      <c r="I43" s="257"/>
      <c r="J43" s="268"/>
      <c r="K43" s="262"/>
      <c r="L43" s="277"/>
      <c r="M43" s="228"/>
      <c r="O43" s="228"/>
      <c r="Q43" s="33"/>
      <c r="R43" s="33"/>
      <c r="S43" s="33"/>
      <c r="T43" s="33"/>
    </row>
    <row r="44" spans="2:20" ht="22.15" customHeight="1">
      <c r="B44" s="278"/>
      <c r="C44" s="446" t="s">
        <v>98</v>
      </c>
      <c r="D44" s="447"/>
      <c r="E44" s="279" t="s">
        <v>21</v>
      </c>
      <c r="F44" s="280"/>
      <c r="G44" s="280"/>
      <c r="H44" s="280"/>
      <c r="I44" s="280"/>
      <c r="J44" s="280"/>
      <c r="K44" s="281">
        <f>K143</f>
        <v>0</v>
      </c>
      <c r="L44" s="282"/>
      <c r="M44" s="229"/>
      <c r="O44" s="230"/>
      <c r="Q44" s="33"/>
      <c r="R44" s="33"/>
      <c r="S44" s="33"/>
      <c r="T44" s="33"/>
    </row>
    <row r="45" spans="2:20" ht="22.15" customHeight="1">
      <c r="B45" s="278"/>
      <c r="C45" s="446" t="s">
        <v>99</v>
      </c>
      <c r="D45" s="447"/>
      <c r="E45" s="279" t="s">
        <v>21</v>
      </c>
      <c r="F45" s="280"/>
      <c r="G45" s="280"/>
      <c r="H45" s="280"/>
      <c r="I45" s="280"/>
      <c r="J45" s="280"/>
      <c r="K45" s="281">
        <f>K187</f>
        <v>0</v>
      </c>
      <c r="L45" s="282"/>
      <c r="M45" s="230"/>
      <c r="O45" s="230"/>
      <c r="Q45" s="33"/>
      <c r="R45" s="33"/>
      <c r="S45" s="33"/>
      <c r="T45" s="33"/>
    </row>
    <row r="46" spans="2:20" ht="22.15" customHeight="1">
      <c r="B46" s="278"/>
      <c r="C46" s="446" t="s">
        <v>100</v>
      </c>
      <c r="D46" s="447"/>
      <c r="E46" s="279" t="s">
        <v>21</v>
      </c>
      <c r="F46" s="280"/>
      <c r="G46" s="280"/>
      <c r="H46" s="280"/>
      <c r="I46" s="280"/>
      <c r="J46" s="280"/>
      <c r="K46" s="281">
        <f>K238</f>
        <v>0</v>
      </c>
      <c r="L46" s="282"/>
      <c r="M46" s="230"/>
      <c r="O46" s="230"/>
      <c r="Q46" s="33"/>
      <c r="R46" s="33"/>
      <c r="S46" s="33"/>
      <c r="T46" s="33"/>
    </row>
    <row r="47" spans="2:20" ht="22.15" customHeight="1">
      <c r="B47" s="278"/>
      <c r="C47" s="438" t="s">
        <v>128</v>
      </c>
      <c r="D47" s="439"/>
      <c r="E47" s="279" t="s">
        <v>21</v>
      </c>
      <c r="F47" s="280"/>
      <c r="G47" s="280"/>
      <c r="H47" s="280"/>
      <c r="I47" s="280"/>
      <c r="J47" s="280"/>
      <c r="K47" s="281">
        <f>K282</f>
        <v>0</v>
      </c>
      <c r="L47" s="282"/>
      <c r="M47" s="229"/>
      <c r="O47" s="230"/>
      <c r="Q47" s="33"/>
      <c r="R47" s="33"/>
      <c r="S47" s="33"/>
      <c r="T47" s="33"/>
    </row>
    <row r="48" spans="2:20" ht="22.15" customHeight="1">
      <c r="B48" s="278"/>
      <c r="C48" s="438" t="s">
        <v>101</v>
      </c>
      <c r="D48" s="439"/>
      <c r="E48" s="279" t="s">
        <v>21</v>
      </c>
      <c r="F48" s="283"/>
      <c r="G48" s="280"/>
      <c r="H48" s="280"/>
      <c r="I48" s="280"/>
      <c r="J48" s="280"/>
      <c r="K48" s="281">
        <f>K327</f>
        <v>0</v>
      </c>
      <c r="L48" s="282"/>
      <c r="M48" s="230"/>
      <c r="O48" s="230"/>
      <c r="Q48" s="33"/>
      <c r="R48" s="33"/>
      <c r="S48" s="33"/>
      <c r="T48" s="33"/>
    </row>
    <row r="49" spans="2:20" ht="22.15" customHeight="1">
      <c r="B49" s="278"/>
      <c r="C49" s="438" t="s">
        <v>102</v>
      </c>
      <c r="D49" s="439"/>
      <c r="E49" s="279"/>
      <c r="F49" s="280"/>
      <c r="G49" s="280"/>
      <c r="H49" s="280"/>
      <c r="I49" s="280"/>
      <c r="J49" s="280"/>
      <c r="K49" s="281"/>
      <c r="L49" s="282"/>
      <c r="M49" s="230"/>
      <c r="O49" s="230"/>
      <c r="Q49" s="33"/>
      <c r="R49" s="33"/>
      <c r="S49" s="33"/>
      <c r="T49" s="33"/>
    </row>
    <row r="50" spans="2:20" ht="22.15" customHeight="1">
      <c r="B50" s="278"/>
      <c r="C50" s="446" t="s">
        <v>129</v>
      </c>
      <c r="D50" s="447"/>
      <c r="E50" s="279" t="s">
        <v>21</v>
      </c>
      <c r="F50" s="283"/>
      <c r="G50" s="280"/>
      <c r="H50" s="280"/>
      <c r="I50" s="280"/>
      <c r="J50" s="280"/>
      <c r="K50" s="281">
        <f>K357</f>
        <v>0</v>
      </c>
      <c r="L50" s="282"/>
      <c r="M50" s="230"/>
      <c r="O50" s="230"/>
      <c r="Q50" s="33"/>
      <c r="R50" s="33"/>
      <c r="S50" s="33"/>
      <c r="T50" s="33"/>
    </row>
    <row r="51" spans="2:20" ht="22.15" customHeight="1">
      <c r="B51" s="278"/>
      <c r="C51" s="452"/>
      <c r="D51" s="453"/>
      <c r="E51" s="284"/>
      <c r="F51" s="283"/>
      <c r="G51" s="280"/>
      <c r="H51" s="280"/>
      <c r="I51" s="280"/>
      <c r="J51" s="280"/>
      <c r="K51" s="280"/>
      <c r="L51" s="282"/>
      <c r="M51" s="230"/>
      <c r="O51" s="231"/>
      <c r="Q51" s="33"/>
      <c r="R51" s="33"/>
      <c r="S51" s="33"/>
      <c r="T51" s="33"/>
    </row>
    <row r="52" spans="2:20" ht="22.15" customHeight="1">
      <c r="B52" s="278"/>
      <c r="C52" s="356"/>
      <c r="D52" s="285"/>
      <c r="E52" s="284"/>
      <c r="F52" s="280"/>
      <c r="G52" s="280"/>
      <c r="H52" s="280"/>
      <c r="I52" s="280"/>
      <c r="J52" s="280"/>
      <c r="K52" s="280"/>
      <c r="L52" s="282"/>
      <c r="M52" s="230"/>
      <c r="Q52" s="33"/>
      <c r="R52" s="33"/>
      <c r="S52" s="33"/>
      <c r="T52" s="33"/>
    </row>
    <row r="53" spans="2:20" ht="22.15" customHeight="1">
      <c r="B53" s="286"/>
      <c r="C53" s="356"/>
      <c r="D53" s="287"/>
      <c r="E53" s="288"/>
      <c r="F53" s="289"/>
      <c r="G53" s="280"/>
      <c r="H53" s="280"/>
      <c r="I53" s="280"/>
      <c r="J53" s="280"/>
      <c r="K53" s="280"/>
      <c r="L53" s="282"/>
      <c r="Q53" s="33"/>
      <c r="R53" s="33"/>
      <c r="S53" s="33"/>
      <c r="T53" s="33"/>
    </row>
    <row r="54" spans="2:20" ht="22.15" customHeight="1">
      <c r="B54" s="286"/>
      <c r="C54" s="356"/>
      <c r="D54" s="287"/>
      <c r="E54" s="288"/>
      <c r="F54" s="280"/>
      <c r="G54" s="290"/>
      <c r="H54" s="290"/>
      <c r="I54" s="290"/>
      <c r="J54" s="290"/>
      <c r="K54" s="284"/>
      <c r="L54" s="291"/>
      <c r="Q54" s="33"/>
      <c r="R54" s="33"/>
      <c r="S54" s="33"/>
      <c r="T54" s="33"/>
    </row>
    <row r="55" spans="2:20" ht="22.15" customHeight="1">
      <c r="B55" s="286"/>
      <c r="C55" s="356"/>
      <c r="D55" s="287"/>
      <c r="E55" s="288"/>
      <c r="F55" s="284"/>
      <c r="G55" s="290"/>
      <c r="H55" s="290"/>
      <c r="I55" s="290"/>
      <c r="J55" s="290"/>
      <c r="K55" s="284"/>
      <c r="L55" s="291"/>
      <c r="Q55" s="33"/>
      <c r="R55" s="33"/>
      <c r="S55" s="33"/>
      <c r="T55" s="33"/>
    </row>
    <row r="56" spans="2:20" ht="22.15" customHeight="1">
      <c r="B56" s="292"/>
      <c r="C56" s="356"/>
      <c r="D56" s="287"/>
      <c r="E56" s="284"/>
      <c r="F56" s="284"/>
      <c r="G56" s="293"/>
      <c r="H56" s="294"/>
      <c r="I56" s="295"/>
      <c r="J56" s="290"/>
      <c r="K56" s="284"/>
      <c r="L56" s="291"/>
      <c r="Q56" s="33"/>
      <c r="R56" s="33"/>
      <c r="S56" s="33"/>
      <c r="T56" s="33"/>
    </row>
    <row r="57" spans="2:20" ht="22.15" customHeight="1">
      <c r="B57" s="292"/>
      <c r="C57" s="356"/>
      <c r="D57" s="287"/>
      <c r="E57" s="284"/>
      <c r="F57" s="284"/>
      <c r="G57" s="293"/>
      <c r="H57" s="294"/>
      <c r="I57" s="295"/>
      <c r="J57" s="290"/>
      <c r="K57" s="284"/>
      <c r="L57" s="291"/>
      <c r="Q57" s="33"/>
      <c r="R57" s="33"/>
      <c r="S57" s="33"/>
      <c r="T57" s="33"/>
    </row>
    <row r="58" spans="2:20" ht="22.15" customHeight="1">
      <c r="B58" s="292"/>
      <c r="C58" s="356"/>
      <c r="D58" s="287"/>
      <c r="E58" s="284"/>
      <c r="F58" s="284"/>
      <c r="G58" s="293"/>
      <c r="H58" s="294"/>
      <c r="I58" s="295"/>
      <c r="J58" s="290"/>
      <c r="K58" s="284"/>
      <c r="L58" s="291"/>
      <c r="Q58" s="33"/>
      <c r="R58" s="33"/>
      <c r="S58" s="33"/>
      <c r="T58" s="33"/>
    </row>
    <row r="59" spans="2:20" ht="22.15" customHeight="1">
      <c r="B59" s="292"/>
      <c r="C59" s="356"/>
      <c r="D59" s="287"/>
      <c r="E59" s="284"/>
      <c r="F59" s="284"/>
      <c r="G59" s="296"/>
      <c r="H59" s="290"/>
      <c r="I59" s="290"/>
      <c r="J59" s="290"/>
      <c r="K59" s="284"/>
      <c r="L59" s="291"/>
      <c r="Q59" s="33"/>
      <c r="R59" s="33"/>
      <c r="S59" s="33"/>
      <c r="T59" s="33"/>
    </row>
    <row r="60" spans="2:20" ht="22.15" customHeight="1">
      <c r="B60" s="292"/>
      <c r="C60" s="356"/>
      <c r="D60" s="287"/>
      <c r="E60" s="284"/>
      <c r="F60" s="284"/>
      <c r="G60" s="296"/>
      <c r="H60" s="290"/>
      <c r="I60" s="290"/>
      <c r="J60" s="290"/>
      <c r="K60" s="284"/>
      <c r="L60" s="291"/>
      <c r="Q60" s="33"/>
      <c r="R60" s="33"/>
      <c r="S60" s="33"/>
      <c r="T60" s="33"/>
    </row>
    <row r="61" spans="2:20" ht="22.15" customHeight="1">
      <c r="B61" s="292"/>
      <c r="C61" s="356"/>
      <c r="D61" s="287"/>
      <c r="E61" s="284"/>
      <c r="F61" s="284"/>
      <c r="G61" s="297"/>
      <c r="H61" s="290"/>
      <c r="I61" s="290"/>
      <c r="J61" s="290"/>
      <c r="K61" s="284"/>
      <c r="L61" s="291"/>
      <c r="Q61" s="33"/>
      <c r="R61" s="33"/>
      <c r="S61" s="33"/>
      <c r="T61" s="33"/>
    </row>
    <row r="62" spans="2:20" ht="22.15" customHeight="1">
      <c r="B62" s="292"/>
      <c r="C62" s="356"/>
      <c r="D62" s="287"/>
      <c r="E62" s="284"/>
      <c r="F62" s="284"/>
      <c r="G62" s="297"/>
      <c r="H62" s="290"/>
      <c r="I62" s="290"/>
      <c r="J62" s="290"/>
      <c r="K62" s="284"/>
      <c r="L62" s="291"/>
      <c r="Q62" s="33"/>
      <c r="R62" s="33"/>
      <c r="S62" s="33"/>
      <c r="T62" s="33"/>
    </row>
    <row r="63" spans="2:20" ht="22.15" customHeight="1">
      <c r="B63" s="292"/>
      <c r="C63" s="356"/>
      <c r="D63" s="287"/>
      <c r="E63" s="284"/>
      <c r="F63" s="284"/>
      <c r="G63" s="297"/>
      <c r="H63" s="290"/>
      <c r="I63" s="290"/>
      <c r="J63" s="290"/>
      <c r="K63" s="284"/>
      <c r="L63" s="291"/>
      <c r="Q63" s="33"/>
      <c r="R63" s="33"/>
      <c r="S63" s="33"/>
      <c r="T63" s="33"/>
    </row>
    <row r="64" spans="2:20" ht="22.15" customHeight="1">
      <c r="B64" s="292"/>
      <c r="C64" s="356"/>
      <c r="D64" s="287"/>
      <c r="E64" s="284"/>
      <c r="F64" s="284"/>
      <c r="G64" s="297"/>
      <c r="H64" s="290"/>
      <c r="I64" s="290"/>
      <c r="J64" s="290"/>
      <c r="K64" s="284"/>
      <c r="L64" s="291"/>
      <c r="Q64" s="33"/>
      <c r="R64" s="33"/>
      <c r="S64" s="33"/>
      <c r="T64" s="33"/>
    </row>
    <row r="65" spans="2:20" ht="22.15" customHeight="1">
      <c r="B65" s="292"/>
      <c r="C65" s="356"/>
      <c r="D65" s="287"/>
      <c r="E65" s="284"/>
      <c r="F65" s="284"/>
      <c r="G65" s="290"/>
      <c r="H65" s="290"/>
      <c r="I65" s="298"/>
      <c r="J65" s="290"/>
      <c r="K65" s="284"/>
      <c r="L65" s="291"/>
      <c r="Q65" s="33"/>
      <c r="R65" s="33"/>
      <c r="S65" s="33"/>
      <c r="T65" s="33"/>
    </row>
    <row r="66" spans="2:20" ht="22.15" customHeight="1">
      <c r="B66" s="292"/>
      <c r="C66" s="356"/>
      <c r="D66" s="287"/>
      <c r="E66" s="284"/>
      <c r="F66" s="284"/>
      <c r="G66" s="299"/>
      <c r="H66" s="290"/>
      <c r="I66" s="290"/>
      <c r="J66" s="290"/>
      <c r="K66" s="284"/>
      <c r="L66" s="291"/>
      <c r="Q66" s="33"/>
      <c r="R66" s="33"/>
      <c r="S66" s="33"/>
      <c r="T66" s="33"/>
    </row>
    <row r="67" spans="2:20" ht="22.15" customHeight="1">
      <c r="B67" s="292"/>
      <c r="C67" s="356"/>
      <c r="D67" s="287"/>
      <c r="E67" s="284"/>
      <c r="F67" s="284"/>
      <c r="G67" s="290"/>
      <c r="H67" s="290"/>
      <c r="I67" s="290"/>
      <c r="J67" s="290"/>
      <c r="K67" s="284"/>
      <c r="L67" s="291"/>
      <c r="Q67" s="33"/>
      <c r="R67" s="33"/>
      <c r="S67" s="33"/>
      <c r="T67" s="33"/>
    </row>
    <row r="68" spans="2:20" ht="22.15" customHeight="1">
      <c r="B68" s="278"/>
      <c r="C68" s="454"/>
      <c r="D68" s="455"/>
      <c r="E68" s="278"/>
      <c r="F68" s="288"/>
      <c r="G68" s="300"/>
      <c r="H68" s="301"/>
      <c r="I68" s="301"/>
      <c r="J68" s="301"/>
      <c r="K68" s="302"/>
      <c r="L68" s="291"/>
      <c r="Q68" s="33"/>
      <c r="R68" s="33"/>
      <c r="S68" s="33"/>
      <c r="T68" s="33"/>
    </row>
    <row r="69" spans="2:20" ht="22.15" customHeight="1">
      <c r="B69" s="278"/>
      <c r="C69" s="454"/>
      <c r="D69" s="455"/>
      <c r="E69" s="278"/>
      <c r="F69" s="288"/>
      <c r="G69" s="300"/>
      <c r="H69" s="301"/>
      <c r="I69" s="301"/>
      <c r="J69" s="301"/>
      <c r="K69" s="302"/>
      <c r="L69" s="291"/>
      <c r="Q69" s="33"/>
      <c r="R69" s="33"/>
      <c r="S69" s="33"/>
      <c r="T69" s="33"/>
    </row>
    <row r="70" spans="2:20" ht="22.15" customHeight="1">
      <c r="B70" s="278"/>
      <c r="C70" s="454"/>
      <c r="D70" s="455"/>
      <c r="E70" s="278"/>
      <c r="F70" s="288"/>
      <c r="G70" s="300"/>
      <c r="H70" s="301"/>
      <c r="I70" s="301"/>
      <c r="J70" s="301"/>
      <c r="K70" s="302"/>
      <c r="L70" s="291"/>
      <c r="Q70" s="33"/>
      <c r="R70" s="33"/>
      <c r="S70" s="33"/>
      <c r="T70" s="33"/>
    </row>
    <row r="71" spans="2:20" ht="22.15" customHeight="1">
      <c r="B71" s="278"/>
      <c r="C71" s="454"/>
      <c r="D71" s="455"/>
      <c r="E71" s="278"/>
      <c r="F71" s="288"/>
      <c r="G71" s="300"/>
      <c r="H71" s="301"/>
      <c r="I71" s="301"/>
      <c r="J71" s="301"/>
      <c r="K71" s="302"/>
      <c r="L71" s="291"/>
      <c r="Q71" s="33"/>
      <c r="R71" s="33"/>
      <c r="S71" s="33"/>
      <c r="T71" s="33"/>
    </row>
    <row r="72" spans="2:20" ht="22.15" customHeight="1">
      <c r="B72" s="278"/>
      <c r="C72" s="454"/>
      <c r="D72" s="455"/>
      <c r="E72" s="278"/>
      <c r="F72" s="288"/>
      <c r="G72" s="300"/>
      <c r="H72" s="301"/>
      <c r="I72" s="301"/>
      <c r="J72" s="301"/>
      <c r="K72" s="302"/>
      <c r="L72" s="291"/>
      <c r="Q72" s="33"/>
      <c r="R72" s="33"/>
      <c r="S72" s="33"/>
      <c r="T72" s="33"/>
    </row>
    <row r="73" spans="2:20" ht="22.15" customHeight="1">
      <c r="B73" s="278"/>
      <c r="C73" s="454"/>
      <c r="D73" s="455"/>
      <c r="E73" s="278"/>
      <c r="F73" s="288"/>
      <c r="G73" s="300"/>
      <c r="H73" s="301"/>
      <c r="I73" s="301"/>
      <c r="J73" s="301"/>
      <c r="K73" s="302"/>
      <c r="L73" s="291"/>
      <c r="Q73" s="33"/>
      <c r="R73" s="33"/>
      <c r="S73" s="33"/>
      <c r="T73" s="33"/>
    </row>
    <row r="74" spans="2:20" ht="22.15" customHeight="1">
      <c r="B74" s="278"/>
      <c r="C74" s="454"/>
      <c r="D74" s="455"/>
      <c r="E74" s="278"/>
      <c r="F74" s="288"/>
      <c r="G74" s="300"/>
      <c r="H74" s="301"/>
      <c r="I74" s="301"/>
      <c r="J74" s="301"/>
      <c r="K74" s="302"/>
      <c r="L74" s="291"/>
      <c r="Q74" s="33"/>
      <c r="R74" s="33"/>
      <c r="S74" s="33"/>
      <c r="T74" s="33"/>
    </row>
    <row r="75" spans="2:20" ht="22.15" customHeight="1">
      <c r="B75" s="278"/>
      <c r="C75" s="454"/>
      <c r="D75" s="455"/>
      <c r="E75" s="278"/>
      <c r="F75" s="288"/>
      <c r="G75" s="300"/>
      <c r="H75" s="301"/>
      <c r="I75" s="301"/>
      <c r="J75" s="301"/>
      <c r="K75" s="302"/>
      <c r="L75" s="291"/>
      <c r="Q75" s="33"/>
      <c r="R75" s="33"/>
      <c r="S75" s="33"/>
      <c r="T75" s="33"/>
    </row>
    <row r="76" spans="2:20" ht="22.15" customHeight="1">
      <c r="B76" s="278"/>
      <c r="C76" s="454"/>
      <c r="D76" s="455"/>
      <c r="E76" s="278"/>
      <c r="F76" s="288"/>
      <c r="G76" s="300"/>
      <c r="H76" s="301"/>
      <c r="I76" s="301"/>
      <c r="J76" s="301"/>
      <c r="K76" s="302"/>
      <c r="L76" s="291"/>
      <c r="Q76" s="33"/>
      <c r="R76" s="33"/>
      <c r="S76" s="33"/>
      <c r="T76" s="33"/>
    </row>
    <row r="77" spans="2:20" ht="22.15" customHeight="1">
      <c r="B77" s="248"/>
      <c r="C77" s="468" t="s">
        <v>89</v>
      </c>
      <c r="D77" s="469"/>
      <c r="E77" s="271"/>
      <c r="F77" s="271"/>
      <c r="G77" s="271"/>
      <c r="H77" s="271"/>
      <c r="I77" s="272"/>
      <c r="J77" s="271"/>
      <c r="K77" s="273">
        <f>SUM(K44:K76)</f>
        <v>0</v>
      </c>
      <c r="L77" s="274"/>
      <c r="N77" s="40"/>
      <c r="O77" s="38"/>
      <c r="Q77" s="33"/>
      <c r="R77" s="33"/>
      <c r="S77" s="33"/>
      <c r="T77" s="33"/>
    </row>
    <row r="78" spans="2:20" ht="22.15" customHeight="1">
      <c r="B78" s="278">
        <v>1</v>
      </c>
      <c r="C78" s="487" t="str">
        <f>C43</f>
        <v>หมวดงานวิศวกรรมโครงสร้าง</v>
      </c>
      <c r="D78" s="488"/>
      <c r="E78" s="237"/>
      <c r="F78" s="303"/>
      <c r="G78" s="304"/>
      <c r="H78" s="305"/>
      <c r="I78" s="304"/>
      <c r="J78" s="305"/>
      <c r="K78" s="306"/>
      <c r="L78" s="282"/>
      <c r="N78" s="39"/>
      <c r="O78" s="38"/>
      <c r="Q78" s="33"/>
      <c r="R78" s="33"/>
      <c r="S78" s="33"/>
      <c r="T78" s="33"/>
    </row>
    <row r="79" spans="2:20" ht="22.15" customHeight="1">
      <c r="B79" s="278"/>
      <c r="C79" s="446" t="s">
        <v>98</v>
      </c>
      <c r="D79" s="447"/>
      <c r="E79" s="307"/>
      <c r="F79" s="308"/>
      <c r="G79" s="238"/>
      <c r="H79" s="309"/>
      <c r="I79" s="310"/>
      <c r="J79" s="311"/>
      <c r="K79" s="312"/>
      <c r="L79" s="313"/>
      <c r="N79" s="222"/>
      <c r="O79" s="38"/>
      <c r="Q79" s="33"/>
      <c r="R79" s="33"/>
      <c r="S79" s="33"/>
      <c r="T79" s="33"/>
    </row>
    <row r="80" spans="2:20" ht="22.15" customHeight="1">
      <c r="B80" s="278"/>
      <c r="C80" s="454" t="s">
        <v>103</v>
      </c>
      <c r="D80" s="455"/>
      <c r="E80" s="307"/>
      <c r="F80" s="308"/>
      <c r="G80" s="238"/>
      <c r="H80" s="309"/>
      <c r="I80" s="310"/>
      <c r="J80" s="311"/>
      <c r="K80" s="312"/>
      <c r="L80" s="313"/>
      <c r="N80" s="227"/>
      <c r="O80" s="38"/>
      <c r="Q80" s="33"/>
      <c r="R80" s="33"/>
      <c r="S80" s="33"/>
      <c r="T80" s="33"/>
    </row>
    <row r="81" spans="2:20" ht="22.15" customHeight="1">
      <c r="B81" s="278"/>
      <c r="C81" s="432" t="s">
        <v>143</v>
      </c>
      <c r="D81" s="433"/>
      <c r="E81" s="237" t="s">
        <v>104</v>
      </c>
      <c r="F81" s="242">
        <v>1</v>
      </c>
      <c r="G81" s="239"/>
      <c r="H81" s="239"/>
      <c r="I81" s="238"/>
      <c r="J81" s="239"/>
      <c r="K81" s="240"/>
      <c r="L81" s="241"/>
      <c r="N81" s="227"/>
      <c r="O81" s="38"/>
      <c r="Q81" s="33"/>
      <c r="R81" s="33"/>
      <c r="S81" s="33"/>
      <c r="T81" s="33"/>
    </row>
    <row r="82" spans="2:20" ht="22.15" customHeight="1">
      <c r="B82" s="278"/>
      <c r="C82" s="432" t="s">
        <v>132</v>
      </c>
      <c r="D82" s="433"/>
      <c r="E82" s="237" t="s">
        <v>107</v>
      </c>
      <c r="F82" s="242">
        <v>91</v>
      </c>
      <c r="G82" s="239"/>
      <c r="H82" s="239"/>
      <c r="I82" s="238"/>
      <c r="J82" s="239"/>
      <c r="K82" s="240"/>
      <c r="L82" s="241"/>
      <c r="N82" s="227"/>
      <c r="O82" s="38"/>
      <c r="Q82" s="33"/>
      <c r="R82" s="33"/>
      <c r="S82" s="33"/>
      <c r="T82" s="33"/>
    </row>
    <row r="83" spans="2:20" ht="22.15" customHeight="1">
      <c r="B83" s="278"/>
      <c r="C83" s="440" t="s">
        <v>133</v>
      </c>
      <c r="D83" s="441" t="s">
        <v>134</v>
      </c>
      <c r="E83" s="237" t="s">
        <v>107</v>
      </c>
      <c r="F83" s="242">
        <v>272</v>
      </c>
      <c r="G83" s="239"/>
      <c r="H83" s="239"/>
      <c r="I83" s="238"/>
      <c r="J83" s="239"/>
      <c r="K83" s="240"/>
      <c r="L83" s="241"/>
      <c r="N83" s="227"/>
      <c r="O83" s="38"/>
      <c r="Q83" s="33"/>
      <c r="R83" s="33"/>
      <c r="S83" s="33"/>
      <c r="T83" s="33"/>
    </row>
    <row r="84" spans="2:20" ht="22.15" customHeight="1">
      <c r="B84" s="278"/>
      <c r="C84" s="432" t="s">
        <v>135</v>
      </c>
      <c r="D84" s="433"/>
      <c r="E84" s="237" t="s">
        <v>12</v>
      </c>
      <c r="F84" s="242">
        <v>1812</v>
      </c>
      <c r="G84" s="239"/>
      <c r="H84" s="239"/>
      <c r="I84" s="238"/>
      <c r="J84" s="239"/>
      <c r="K84" s="240"/>
      <c r="L84" s="241"/>
      <c r="N84" s="227"/>
      <c r="O84" s="38"/>
      <c r="Q84" s="33"/>
      <c r="R84" s="33"/>
      <c r="S84" s="33"/>
      <c r="T84" s="33"/>
    </row>
    <row r="85" spans="2:20" ht="22.15" customHeight="1">
      <c r="B85" s="278"/>
      <c r="C85" s="432" t="s">
        <v>136</v>
      </c>
      <c r="D85" s="433"/>
      <c r="E85" s="237" t="s">
        <v>147</v>
      </c>
      <c r="F85" s="242">
        <v>55</v>
      </c>
      <c r="G85" s="239"/>
      <c r="H85" s="239"/>
      <c r="I85" s="238"/>
      <c r="J85" s="239"/>
      <c r="K85" s="240"/>
      <c r="L85" s="241"/>
      <c r="N85" s="227"/>
      <c r="O85" s="38"/>
      <c r="Q85" s="33"/>
      <c r="R85" s="33"/>
      <c r="S85" s="33"/>
      <c r="T85" s="33"/>
    </row>
    <row r="86" spans="2:20" ht="22.15" customHeight="1">
      <c r="B86" s="278"/>
      <c r="C86" s="432" t="s">
        <v>137</v>
      </c>
      <c r="D86" s="433"/>
      <c r="E86" s="237" t="s">
        <v>138</v>
      </c>
      <c r="F86" s="242">
        <v>45</v>
      </c>
      <c r="G86" s="239"/>
      <c r="H86" s="239"/>
      <c r="I86" s="238"/>
      <c r="J86" s="239"/>
      <c r="K86" s="240"/>
      <c r="L86" s="241"/>
      <c r="N86" s="227"/>
      <c r="O86" s="38"/>
      <c r="Q86" s="33"/>
      <c r="R86" s="33"/>
      <c r="S86" s="33"/>
      <c r="T86" s="33"/>
    </row>
    <row r="87" spans="2:20" ht="22.15" customHeight="1">
      <c r="B87" s="278"/>
      <c r="C87" s="432" t="s">
        <v>174</v>
      </c>
      <c r="D87" s="433"/>
      <c r="E87" s="237" t="s">
        <v>12</v>
      </c>
      <c r="F87" s="242">
        <v>65</v>
      </c>
      <c r="G87" s="239"/>
      <c r="H87" s="239"/>
      <c r="I87" s="238"/>
      <c r="J87" s="239"/>
      <c r="K87" s="240"/>
      <c r="L87" s="241"/>
      <c r="N87" s="227"/>
      <c r="O87" s="38"/>
      <c r="Q87" s="33"/>
      <c r="R87" s="33"/>
      <c r="S87" s="33"/>
      <c r="T87" s="33"/>
    </row>
    <row r="88" spans="2:20" ht="22.15" customHeight="1">
      <c r="B88" s="278"/>
      <c r="C88" s="432" t="s">
        <v>178</v>
      </c>
      <c r="D88" s="433"/>
      <c r="E88" s="237" t="s">
        <v>104</v>
      </c>
      <c r="F88" s="242">
        <v>2</v>
      </c>
      <c r="G88" s="239"/>
      <c r="H88" s="239"/>
      <c r="I88" s="238"/>
      <c r="J88" s="239"/>
      <c r="K88" s="240"/>
      <c r="L88" s="241"/>
      <c r="N88" s="227"/>
      <c r="O88" s="38"/>
      <c r="Q88" s="33"/>
      <c r="R88" s="33"/>
      <c r="S88" s="33"/>
      <c r="T88" s="33"/>
    </row>
    <row r="89" spans="2:20" ht="22.15" customHeight="1">
      <c r="B89" s="278"/>
      <c r="C89" s="438" t="s">
        <v>148</v>
      </c>
      <c r="D89" s="439"/>
      <c r="E89" s="237"/>
      <c r="F89" s="242"/>
      <c r="G89" s="239"/>
      <c r="H89" s="239"/>
      <c r="I89" s="238"/>
      <c r="J89" s="239"/>
      <c r="K89" s="240"/>
      <c r="L89" s="241"/>
      <c r="N89" s="227"/>
      <c r="O89" s="38"/>
      <c r="Q89" s="33"/>
      <c r="R89" s="33"/>
      <c r="S89" s="33"/>
      <c r="T89" s="33"/>
    </row>
    <row r="90" spans="2:20" ht="22.15" customHeight="1">
      <c r="B90" s="278"/>
      <c r="C90" s="432" t="s">
        <v>139</v>
      </c>
      <c r="D90" s="433"/>
      <c r="E90" s="237" t="s">
        <v>109</v>
      </c>
      <c r="F90" s="242">
        <v>10</v>
      </c>
      <c r="G90" s="239"/>
      <c r="H90" s="239"/>
      <c r="I90" s="238"/>
      <c r="J90" s="239"/>
      <c r="K90" s="240"/>
      <c r="L90" s="241"/>
      <c r="N90" s="227"/>
      <c r="O90" s="38"/>
      <c r="Q90" s="33"/>
      <c r="R90" s="33"/>
      <c r="S90" s="33"/>
      <c r="T90" s="33"/>
    </row>
    <row r="91" spans="2:20" ht="22.15" customHeight="1">
      <c r="B91" s="278"/>
      <c r="C91" s="434" t="s">
        <v>140</v>
      </c>
      <c r="D91" s="435"/>
      <c r="E91" s="314" t="s">
        <v>109</v>
      </c>
      <c r="F91" s="242">
        <v>7</v>
      </c>
      <c r="G91" s="239"/>
      <c r="H91" s="239"/>
      <c r="I91" s="238"/>
      <c r="J91" s="239"/>
      <c r="K91" s="240"/>
      <c r="L91" s="241"/>
      <c r="N91" s="227"/>
      <c r="O91" s="38"/>
      <c r="Q91" s="33"/>
      <c r="R91" s="33"/>
      <c r="S91" s="33"/>
      <c r="T91" s="33"/>
    </row>
    <row r="92" spans="2:20" ht="22.15" customHeight="1">
      <c r="B92" s="278"/>
      <c r="C92" s="432" t="s">
        <v>141</v>
      </c>
      <c r="D92" s="433"/>
      <c r="E92" s="314" t="s">
        <v>142</v>
      </c>
      <c r="F92" s="242">
        <v>17</v>
      </c>
      <c r="G92" s="239"/>
      <c r="H92" s="239"/>
      <c r="I92" s="238"/>
      <c r="J92" s="239"/>
      <c r="K92" s="240"/>
      <c r="L92" s="241"/>
      <c r="N92" s="227"/>
      <c r="O92" s="38"/>
      <c r="Q92" s="33"/>
      <c r="R92" s="33"/>
      <c r="S92" s="33"/>
      <c r="T92" s="33"/>
    </row>
    <row r="93" spans="2:20" ht="22.15" customHeight="1">
      <c r="B93" s="278"/>
      <c r="C93" s="432" t="s">
        <v>165</v>
      </c>
      <c r="D93" s="433"/>
      <c r="E93" s="314" t="s">
        <v>144</v>
      </c>
      <c r="F93" s="242">
        <v>29</v>
      </c>
      <c r="G93" s="239"/>
      <c r="H93" s="239"/>
      <c r="I93" s="238"/>
      <c r="J93" s="239"/>
      <c r="K93" s="240"/>
      <c r="L93" s="241"/>
      <c r="N93" s="227"/>
      <c r="O93" s="38"/>
      <c r="Q93" s="33"/>
      <c r="R93" s="33"/>
      <c r="S93" s="33"/>
      <c r="T93" s="33"/>
    </row>
    <row r="94" spans="2:20" ht="22.15" customHeight="1">
      <c r="B94" s="278"/>
      <c r="C94" s="432" t="s">
        <v>164</v>
      </c>
      <c r="D94" s="433"/>
      <c r="E94" s="314" t="s">
        <v>144</v>
      </c>
      <c r="F94" s="242">
        <v>17</v>
      </c>
      <c r="G94" s="239"/>
      <c r="H94" s="239"/>
      <c r="I94" s="238"/>
      <c r="J94" s="239"/>
      <c r="K94" s="240"/>
      <c r="L94" s="241"/>
      <c r="N94" s="227"/>
      <c r="O94" s="38"/>
      <c r="Q94" s="33"/>
      <c r="R94" s="33"/>
      <c r="S94" s="33"/>
      <c r="T94" s="33"/>
    </row>
    <row r="95" spans="2:20" ht="22.15" customHeight="1">
      <c r="B95" s="278"/>
      <c r="C95" s="438" t="s">
        <v>145</v>
      </c>
      <c r="D95" s="439"/>
      <c r="E95" s="237"/>
      <c r="F95" s="242"/>
      <c r="G95" s="239"/>
      <c r="H95" s="315"/>
      <c r="I95" s="316"/>
      <c r="J95" s="315"/>
      <c r="K95" s="317"/>
      <c r="L95" s="241"/>
      <c r="N95" s="227"/>
      <c r="O95" s="38"/>
      <c r="Q95" s="33"/>
      <c r="R95" s="33"/>
      <c r="S95" s="33"/>
      <c r="T95" s="33"/>
    </row>
    <row r="96" spans="2:20" ht="22.15" customHeight="1">
      <c r="B96" s="278"/>
      <c r="C96" s="474" t="s">
        <v>149</v>
      </c>
      <c r="D96" s="475"/>
      <c r="E96" s="318" t="s">
        <v>109</v>
      </c>
      <c r="F96" s="318">
        <v>516</v>
      </c>
      <c r="G96" s="319"/>
      <c r="H96" s="239"/>
      <c r="I96" s="319"/>
      <c r="J96" s="239"/>
      <c r="K96" s="320"/>
      <c r="L96" s="241"/>
      <c r="N96" s="227"/>
      <c r="O96" s="38"/>
      <c r="Q96" s="33"/>
      <c r="R96" s="33"/>
      <c r="S96" s="33"/>
      <c r="T96" s="33"/>
    </row>
    <row r="97" spans="2:20" ht="22.15" customHeight="1">
      <c r="B97" s="278"/>
      <c r="C97" s="442" t="s">
        <v>151</v>
      </c>
      <c r="D97" s="443"/>
      <c r="E97" s="318" t="s">
        <v>107</v>
      </c>
      <c r="F97" s="318">
        <v>25</v>
      </c>
      <c r="G97" s="319"/>
      <c r="H97" s="239"/>
      <c r="I97" s="319"/>
      <c r="J97" s="239"/>
      <c r="K97" s="320"/>
      <c r="L97" s="241"/>
      <c r="N97" s="227"/>
      <c r="O97" s="38"/>
      <c r="Q97" s="33"/>
      <c r="R97" s="33"/>
      <c r="S97" s="33"/>
      <c r="T97" s="33"/>
    </row>
    <row r="98" spans="2:20" ht="22.15" customHeight="1">
      <c r="B98" s="278"/>
      <c r="C98" s="432" t="s">
        <v>132</v>
      </c>
      <c r="D98" s="433"/>
      <c r="E98" s="237" t="s">
        <v>107</v>
      </c>
      <c r="F98" s="242">
        <v>41</v>
      </c>
      <c r="G98" s="239"/>
      <c r="H98" s="239"/>
      <c r="I98" s="238"/>
      <c r="J98" s="239"/>
      <c r="K98" s="240"/>
      <c r="L98" s="241"/>
      <c r="N98" s="227"/>
      <c r="O98" s="38"/>
      <c r="Q98" s="33"/>
      <c r="R98" s="33"/>
      <c r="S98" s="33"/>
      <c r="T98" s="33"/>
    </row>
    <row r="99" spans="2:20" ht="22.15" customHeight="1">
      <c r="B99" s="278"/>
      <c r="C99" s="440" t="s">
        <v>133</v>
      </c>
      <c r="D99" s="441" t="s">
        <v>134</v>
      </c>
      <c r="E99" s="237" t="s">
        <v>107</v>
      </c>
      <c r="F99" s="242">
        <v>29</v>
      </c>
      <c r="G99" s="239"/>
      <c r="H99" s="239"/>
      <c r="I99" s="238"/>
      <c r="J99" s="239"/>
      <c r="K99" s="240"/>
      <c r="L99" s="241"/>
      <c r="N99" s="227"/>
      <c r="O99" s="38"/>
      <c r="Q99" s="33"/>
      <c r="R99" s="33"/>
      <c r="S99" s="33"/>
      <c r="T99" s="33"/>
    </row>
    <row r="100" spans="2:20" ht="22.15" customHeight="1">
      <c r="B100" s="278"/>
      <c r="C100" s="432" t="s">
        <v>135</v>
      </c>
      <c r="D100" s="433"/>
      <c r="E100" s="237" t="s">
        <v>12</v>
      </c>
      <c r="F100" s="242">
        <v>404</v>
      </c>
      <c r="G100" s="239"/>
      <c r="H100" s="239"/>
      <c r="I100" s="238"/>
      <c r="J100" s="239"/>
      <c r="K100" s="240"/>
      <c r="L100" s="241"/>
      <c r="N100" s="227"/>
      <c r="O100" s="38"/>
      <c r="Q100" s="33"/>
      <c r="R100" s="33"/>
      <c r="S100" s="33"/>
      <c r="T100" s="33"/>
    </row>
    <row r="101" spans="2:20" ht="22.15" customHeight="1">
      <c r="B101" s="278"/>
      <c r="C101" s="442" t="s">
        <v>150</v>
      </c>
      <c r="D101" s="443"/>
      <c r="E101" s="318" t="s">
        <v>12</v>
      </c>
      <c r="F101" s="318">
        <v>599</v>
      </c>
      <c r="G101" s="319"/>
      <c r="H101" s="239"/>
      <c r="I101" s="319"/>
      <c r="J101" s="239"/>
      <c r="K101" s="320"/>
      <c r="L101" s="241"/>
      <c r="N101" s="227"/>
      <c r="O101" s="38"/>
      <c r="Q101" s="33"/>
      <c r="R101" s="33"/>
      <c r="S101" s="33"/>
      <c r="T101" s="33"/>
    </row>
    <row r="102" spans="2:20" ht="22.15" customHeight="1">
      <c r="B102" s="278"/>
      <c r="C102" s="442" t="s">
        <v>126</v>
      </c>
      <c r="D102" s="443"/>
      <c r="E102" s="318" t="s">
        <v>107</v>
      </c>
      <c r="F102" s="318">
        <v>90</v>
      </c>
      <c r="G102" s="319"/>
      <c r="H102" s="239"/>
      <c r="I102" s="319"/>
      <c r="J102" s="239"/>
      <c r="K102" s="320"/>
      <c r="L102" s="241"/>
      <c r="N102" s="227"/>
      <c r="O102" s="38"/>
      <c r="Q102" s="33"/>
      <c r="R102" s="33"/>
      <c r="S102" s="33"/>
      <c r="T102" s="33"/>
    </row>
    <row r="103" spans="2:20" ht="22.15" customHeight="1">
      <c r="B103" s="278"/>
      <c r="C103" s="489" t="s">
        <v>127</v>
      </c>
      <c r="D103" s="490"/>
      <c r="E103" s="242" t="s">
        <v>96</v>
      </c>
      <c r="F103" s="242">
        <v>11</v>
      </c>
      <c r="G103" s="319"/>
      <c r="H103" s="239"/>
      <c r="I103" s="319"/>
      <c r="J103" s="239"/>
      <c r="K103" s="320"/>
      <c r="L103" s="241"/>
      <c r="N103" s="227"/>
      <c r="O103" s="38"/>
      <c r="Q103" s="33"/>
      <c r="R103" s="33"/>
      <c r="S103" s="33"/>
      <c r="T103" s="33"/>
    </row>
    <row r="104" spans="2:20" ht="22.15" customHeight="1">
      <c r="B104" s="278"/>
      <c r="C104" s="438" t="s">
        <v>152</v>
      </c>
      <c r="D104" s="439"/>
      <c r="E104" s="237"/>
      <c r="F104" s="308"/>
      <c r="G104" s="321"/>
      <c r="H104" s="239"/>
      <c r="I104" s="321"/>
      <c r="J104" s="239"/>
      <c r="K104" s="320"/>
      <c r="L104" s="241"/>
      <c r="N104" s="227"/>
      <c r="O104" s="38"/>
      <c r="Q104" s="33"/>
      <c r="R104" s="33"/>
      <c r="S104" s="33"/>
      <c r="T104" s="33"/>
    </row>
    <row r="105" spans="2:20" ht="22.15" customHeight="1">
      <c r="B105" s="278"/>
      <c r="C105" s="432" t="s">
        <v>161</v>
      </c>
      <c r="D105" s="433"/>
      <c r="E105" s="308" t="s">
        <v>107</v>
      </c>
      <c r="F105" s="242">
        <v>34</v>
      </c>
      <c r="G105" s="321"/>
      <c r="H105" s="239"/>
      <c r="I105" s="321"/>
      <c r="J105" s="239"/>
      <c r="K105" s="322"/>
      <c r="L105" s="323"/>
      <c r="N105" s="227"/>
      <c r="O105" s="38"/>
      <c r="Q105" s="33"/>
      <c r="R105" s="33"/>
      <c r="S105" s="33"/>
      <c r="T105" s="33"/>
    </row>
    <row r="106" spans="2:20" ht="22.15" customHeight="1">
      <c r="B106" s="278"/>
      <c r="C106" s="432" t="s">
        <v>166</v>
      </c>
      <c r="D106" s="433"/>
      <c r="E106" s="308" t="s">
        <v>107</v>
      </c>
      <c r="F106" s="242">
        <v>17</v>
      </c>
      <c r="G106" s="321"/>
      <c r="H106" s="239"/>
      <c r="I106" s="321"/>
      <c r="J106" s="239"/>
      <c r="K106" s="322"/>
      <c r="L106" s="313"/>
      <c r="N106" s="227"/>
      <c r="O106" s="38"/>
      <c r="Q106" s="33"/>
      <c r="R106" s="33"/>
      <c r="S106" s="33"/>
      <c r="T106" s="33"/>
    </row>
    <row r="107" spans="2:20" ht="22.15" customHeight="1">
      <c r="B107" s="278"/>
      <c r="C107" s="432" t="s">
        <v>153</v>
      </c>
      <c r="D107" s="433"/>
      <c r="E107" s="308" t="s">
        <v>138</v>
      </c>
      <c r="F107" s="242">
        <v>90</v>
      </c>
      <c r="G107" s="321"/>
      <c r="H107" s="239"/>
      <c r="I107" s="321"/>
      <c r="J107" s="239"/>
      <c r="K107" s="322"/>
      <c r="L107" s="313"/>
      <c r="N107" s="227"/>
      <c r="O107" s="38"/>
      <c r="Q107" s="33"/>
      <c r="R107" s="33"/>
      <c r="S107" s="33"/>
      <c r="T107" s="33"/>
    </row>
    <row r="108" spans="2:20" ht="22.15" customHeight="1">
      <c r="B108" s="278"/>
      <c r="C108" s="432" t="s">
        <v>154</v>
      </c>
      <c r="D108" s="433"/>
      <c r="E108" s="308" t="s">
        <v>138</v>
      </c>
      <c r="F108" s="242">
        <v>104</v>
      </c>
      <c r="G108" s="321"/>
      <c r="H108" s="239"/>
      <c r="I108" s="321"/>
      <c r="J108" s="239"/>
      <c r="K108" s="322"/>
      <c r="L108" s="313"/>
      <c r="N108" s="227"/>
      <c r="O108" s="38"/>
      <c r="Q108" s="33"/>
      <c r="R108" s="33"/>
      <c r="S108" s="33"/>
      <c r="T108" s="33"/>
    </row>
    <row r="109" spans="2:20" ht="22.15" customHeight="1">
      <c r="B109" s="278"/>
      <c r="C109" s="432" t="s">
        <v>155</v>
      </c>
      <c r="D109" s="433"/>
      <c r="E109" s="308" t="s">
        <v>97</v>
      </c>
      <c r="F109" s="242">
        <v>17</v>
      </c>
      <c r="G109" s="321"/>
      <c r="H109" s="239"/>
      <c r="I109" s="321"/>
      <c r="J109" s="239"/>
      <c r="K109" s="322"/>
      <c r="L109" s="313"/>
      <c r="N109" s="227"/>
      <c r="O109" s="38"/>
      <c r="Q109" s="33"/>
      <c r="R109" s="33"/>
      <c r="S109" s="33"/>
      <c r="T109" s="33"/>
    </row>
    <row r="110" spans="2:20" ht="22.15" customHeight="1">
      <c r="B110" s="278"/>
      <c r="C110" s="432" t="s">
        <v>108</v>
      </c>
      <c r="D110" s="433"/>
      <c r="E110" s="308" t="s">
        <v>96</v>
      </c>
      <c r="F110" s="242">
        <v>34</v>
      </c>
      <c r="G110" s="321"/>
      <c r="H110" s="239"/>
      <c r="I110" s="321"/>
      <c r="J110" s="239"/>
      <c r="K110" s="322"/>
      <c r="L110" s="313"/>
      <c r="N110" s="227"/>
      <c r="O110" s="38"/>
      <c r="Q110" s="33"/>
      <c r="R110" s="33"/>
      <c r="S110" s="33"/>
      <c r="T110" s="33"/>
    </row>
    <row r="111" spans="2:20" ht="22.15" customHeight="1">
      <c r="B111" s="278"/>
      <c r="C111" s="456" t="s">
        <v>156</v>
      </c>
      <c r="D111" s="457"/>
      <c r="E111" s="308"/>
      <c r="F111" s="308"/>
      <c r="G111" s="321"/>
      <c r="H111" s="239"/>
      <c r="I111" s="321"/>
      <c r="J111" s="239"/>
      <c r="K111" s="324"/>
      <c r="L111" s="313"/>
      <c r="N111" s="227"/>
      <c r="O111" s="38"/>
      <c r="Q111" s="33"/>
      <c r="R111" s="33"/>
      <c r="S111" s="33"/>
      <c r="T111" s="33"/>
    </row>
    <row r="112" spans="2:20" ht="22.15" customHeight="1">
      <c r="B112" s="278"/>
      <c r="C112" s="432" t="s">
        <v>170</v>
      </c>
      <c r="D112" s="433"/>
      <c r="E112" s="308" t="s">
        <v>109</v>
      </c>
      <c r="F112" s="303">
        <v>34</v>
      </c>
      <c r="G112" s="321"/>
      <c r="H112" s="239"/>
      <c r="I112" s="321"/>
      <c r="J112" s="239"/>
      <c r="K112" s="322"/>
      <c r="L112" s="313"/>
      <c r="N112" s="227"/>
      <c r="O112" s="38"/>
      <c r="Q112" s="33"/>
      <c r="R112" s="33"/>
      <c r="S112" s="33"/>
      <c r="T112" s="33"/>
    </row>
    <row r="113" spans="2:20" ht="22.15" customHeight="1">
      <c r="B113" s="278"/>
      <c r="C113" s="432" t="s">
        <v>157</v>
      </c>
      <c r="D113" s="433"/>
      <c r="E113" s="308"/>
      <c r="F113" s="308"/>
      <c r="G113" s="321"/>
      <c r="H113" s="239"/>
      <c r="I113" s="321"/>
      <c r="J113" s="239"/>
      <c r="K113" s="324"/>
      <c r="L113" s="313"/>
      <c r="N113" s="227"/>
      <c r="O113" s="38"/>
      <c r="Q113" s="33"/>
      <c r="R113" s="33"/>
      <c r="S113" s="33"/>
      <c r="T113" s="33"/>
    </row>
    <row r="114" spans="2:20" ht="22.15" customHeight="1">
      <c r="B114" s="278"/>
      <c r="C114" s="432" t="s">
        <v>171</v>
      </c>
      <c r="D114" s="433"/>
      <c r="E114" s="308" t="s">
        <v>109</v>
      </c>
      <c r="F114" s="242">
        <v>11</v>
      </c>
      <c r="G114" s="321"/>
      <c r="H114" s="239"/>
      <c r="I114" s="321"/>
      <c r="J114" s="239"/>
      <c r="K114" s="322"/>
      <c r="L114" s="313"/>
      <c r="N114" s="227"/>
      <c r="O114" s="38"/>
      <c r="Q114" s="33"/>
      <c r="R114" s="33"/>
      <c r="S114" s="33"/>
      <c r="T114" s="33"/>
    </row>
    <row r="115" spans="2:20" ht="22.15" customHeight="1">
      <c r="B115" s="278"/>
      <c r="C115" s="450" t="s">
        <v>110</v>
      </c>
      <c r="D115" s="451"/>
      <c r="E115" s="308"/>
      <c r="F115" s="308"/>
      <c r="G115" s="321"/>
      <c r="H115" s="239"/>
      <c r="I115" s="321"/>
      <c r="J115" s="239"/>
      <c r="K115" s="324"/>
      <c r="L115" s="313"/>
      <c r="N115" s="227"/>
      <c r="O115" s="38"/>
      <c r="Q115" s="33"/>
      <c r="R115" s="33"/>
      <c r="S115" s="33"/>
      <c r="T115" s="33"/>
    </row>
    <row r="116" spans="2:20" ht="22.15" customHeight="1">
      <c r="B116" s="278"/>
      <c r="C116" s="432" t="s">
        <v>172</v>
      </c>
      <c r="D116" s="433"/>
      <c r="E116" s="308" t="s">
        <v>109</v>
      </c>
      <c r="F116" s="242">
        <v>17</v>
      </c>
      <c r="G116" s="321"/>
      <c r="H116" s="239"/>
      <c r="I116" s="321"/>
      <c r="J116" s="239"/>
      <c r="K116" s="322"/>
      <c r="L116" s="313"/>
      <c r="N116" s="227"/>
      <c r="O116" s="38"/>
      <c r="Q116" s="33"/>
      <c r="R116" s="33"/>
      <c r="S116" s="33"/>
      <c r="T116" s="33"/>
    </row>
    <row r="117" spans="2:20" ht="22.15" customHeight="1">
      <c r="B117" s="278"/>
      <c r="C117" s="432" t="s">
        <v>158</v>
      </c>
      <c r="D117" s="433"/>
      <c r="E117" s="284"/>
      <c r="F117" s="284"/>
      <c r="G117" s="325"/>
      <c r="H117" s="239"/>
      <c r="I117" s="326"/>
      <c r="J117" s="239"/>
      <c r="K117" s="290"/>
      <c r="L117" s="313"/>
      <c r="N117" s="227"/>
      <c r="O117" s="38"/>
      <c r="Q117" s="33"/>
      <c r="R117" s="33"/>
      <c r="S117" s="33"/>
      <c r="T117" s="33"/>
    </row>
    <row r="118" spans="2:20" ht="22.15" customHeight="1">
      <c r="B118" s="278"/>
      <c r="C118" s="432" t="s">
        <v>111</v>
      </c>
      <c r="D118" s="433"/>
      <c r="E118" s="308"/>
      <c r="F118" s="308"/>
      <c r="G118" s="321"/>
      <c r="H118" s="239"/>
      <c r="I118" s="321"/>
      <c r="J118" s="239"/>
      <c r="K118" s="322"/>
      <c r="L118" s="313"/>
      <c r="N118" s="227"/>
      <c r="O118" s="38"/>
      <c r="Q118" s="33"/>
      <c r="R118" s="33"/>
      <c r="S118" s="33"/>
      <c r="T118" s="33"/>
    </row>
    <row r="119" spans="2:20" ht="22.15" customHeight="1">
      <c r="B119" s="278"/>
      <c r="C119" s="432" t="s">
        <v>112</v>
      </c>
      <c r="D119" s="433"/>
      <c r="E119" s="308" t="s">
        <v>106</v>
      </c>
      <c r="F119" s="242">
        <v>68</v>
      </c>
      <c r="G119" s="321"/>
      <c r="H119" s="239"/>
      <c r="I119" s="321"/>
      <c r="J119" s="239"/>
      <c r="K119" s="322"/>
      <c r="L119" s="313"/>
      <c r="N119" s="227"/>
      <c r="O119" s="38"/>
      <c r="Q119" s="33"/>
      <c r="R119" s="33"/>
      <c r="S119" s="33"/>
      <c r="T119" s="33"/>
    </row>
    <row r="120" spans="2:20" ht="22.15" customHeight="1">
      <c r="B120" s="278"/>
      <c r="C120" s="432" t="s">
        <v>113</v>
      </c>
      <c r="D120" s="433"/>
      <c r="E120" s="308" t="s">
        <v>106</v>
      </c>
      <c r="F120" s="242">
        <v>68</v>
      </c>
      <c r="G120" s="321"/>
      <c r="H120" s="239"/>
      <c r="I120" s="321"/>
      <c r="J120" s="239"/>
      <c r="K120" s="322"/>
      <c r="L120" s="313"/>
      <c r="N120" s="227"/>
      <c r="O120" s="38"/>
      <c r="Q120" s="33"/>
      <c r="R120" s="33"/>
      <c r="S120" s="33"/>
      <c r="T120" s="33"/>
    </row>
    <row r="121" spans="2:20" ht="22.15" customHeight="1">
      <c r="B121" s="278"/>
      <c r="C121" s="448" t="s">
        <v>146</v>
      </c>
      <c r="D121" s="449"/>
      <c r="E121" s="327"/>
      <c r="F121" s="327"/>
      <c r="G121" s="328"/>
      <c r="H121" s="239"/>
      <c r="I121" s="329"/>
      <c r="J121" s="239"/>
      <c r="K121" s="329"/>
      <c r="L121" s="313"/>
      <c r="N121" s="227"/>
      <c r="O121" s="38"/>
      <c r="Q121" s="33"/>
      <c r="R121" s="33"/>
      <c r="S121" s="33"/>
      <c r="T121" s="33"/>
    </row>
    <row r="122" spans="2:20" ht="22.15" customHeight="1">
      <c r="B122" s="278"/>
      <c r="C122" s="432" t="s">
        <v>114</v>
      </c>
      <c r="D122" s="433"/>
      <c r="E122" s="330" t="s">
        <v>12</v>
      </c>
      <c r="F122" s="330">
        <v>948</v>
      </c>
      <c r="G122" s="321"/>
      <c r="H122" s="239"/>
      <c r="I122" s="321"/>
      <c r="J122" s="239"/>
      <c r="K122" s="322"/>
      <c r="L122" s="313"/>
      <c r="N122" s="227"/>
      <c r="O122" s="38"/>
      <c r="Q122" s="33"/>
      <c r="R122" s="33"/>
      <c r="S122" s="33"/>
      <c r="T122" s="33"/>
    </row>
    <row r="123" spans="2:20" ht="22.15" customHeight="1">
      <c r="B123" s="278"/>
      <c r="C123" s="432" t="s">
        <v>170</v>
      </c>
      <c r="D123" s="433"/>
      <c r="E123" s="308" t="s">
        <v>109</v>
      </c>
      <c r="F123" s="303">
        <v>63</v>
      </c>
      <c r="G123" s="321"/>
      <c r="H123" s="239"/>
      <c r="I123" s="321"/>
      <c r="J123" s="239"/>
      <c r="K123" s="322"/>
      <c r="L123" s="313"/>
      <c r="N123" s="227"/>
      <c r="O123" s="38"/>
      <c r="Q123" s="33"/>
      <c r="R123" s="33"/>
      <c r="S123" s="33"/>
      <c r="T123" s="33"/>
    </row>
    <row r="124" spans="2:20" ht="22.15" customHeight="1">
      <c r="B124" s="278"/>
      <c r="C124" s="432" t="s">
        <v>171</v>
      </c>
      <c r="D124" s="433"/>
      <c r="E124" s="308" t="s">
        <v>109</v>
      </c>
      <c r="F124" s="242">
        <v>37</v>
      </c>
      <c r="G124" s="321"/>
      <c r="H124" s="239"/>
      <c r="I124" s="321"/>
      <c r="J124" s="239"/>
      <c r="K124" s="322"/>
      <c r="L124" s="313"/>
      <c r="N124" s="227"/>
      <c r="O124" s="38"/>
      <c r="Q124" s="33"/>
      <c r="R124" s="33"/>
      <c r="S124" s="33"/>
      <c r="T124" s="33"/>
    </row>
    <row r="125" spans="2:20" ht="22.15" customHeight="1">
      <c r="B125" s="278"/>
      <c r="C125" s="432" t="s">
        <v>169</v>
      </c>
      <c r="D125" s="433"/>
      <c r="E125" s="308" t="s">
        <v>109</v>
      </c>
      <c r="F125" s="242">
        <v>100</v>
      </c>
      <c r="G125" s="321"/>
      <c r="H125" s="239"/>
      <c r="I125" s="321"/>
      <c r="J125" s="239"/>
      <c r="K125" s="322"/>
      <c r="L125" s="313"/>
      <c r="N125" s="227"/>
      <c r="O125" s="38"/>
      <c r="Q125" s="33"/>
      <c r="R125" s="33"/>
      <c r="S125" s="33"/>
      <c r="T125" s="33"/>
    </row>
    <row r="126" spans="2:20" ht="22.15" customHeight="1">
      <c r="B126" s="278"/>
      <c r="C126" s="432" t="s">
        <v>173</v>
      </c>
      <c r="D126" s="433"/>
      <c r="E126" s="308" t="s">
        <v>109</v>
      </c>
      <c r="F126" s="242">
        <v>53</v>
      </c>
      <c r="G126" s="321"/>
      <c r="H126" s="239"/>
      <c r="I126" s="321"/>
      <c r="J126" s="239"/>
      <c r="K126" s="322"/>
      <c r="L126" s="313"/>
      <c r="N126" s="227"/>
      <c r="O126" s="38"/>
      <c r="Q126" s="33"/>
      <c r="R126" s="33"/>
      <c r="S126" s="33"/>
      <c r="T126" s="33"/>
    </row>
    <row r="127" spans="2:20" ht="22.15" customHeight="1">
      <c r="B127" s="278"/>
      <c r="C127" s="432" t="s">
        <v>115</v>
      </c>
      <c r="D127" s="433"/>
      <c r="E127" s="308" t="s">
        <v>109</v>
      </c>
      <c r="F127" s="242">
        <v>170</v>
      </c>
      <c r="G127" s="321"/>
      <c r="H127" s="239"/>
      <c r="I127" s="321"/>
      <c r="J127" s="239"/>
      <c r="K127" s="322"/>
      <c r="L127" s="313"/>
      <c r="N127" s="227"/>
      <c r="O127" s="38"/>
      <c r="Q127" s="33"/>
      <c r="R127" s="33"/>
      <c r="S127" s="33"/>
      <c r="T127" s="33"/>
    </row>
    <row r="128" spans="2:20" ht="22.15" customHeight="1">
      <c r="B128" s="278"/>
      <c r="C128" s="432" t="s">
        <v>167</v>
      </c>
      <c r="D128" s="433"/>
      <c r="E128" s="308" t="s">
        <v>109</v>
      </c>
      <c r="F128" s="242">
        <v>23</v>
      </c>
      <c r="G128" s="321"/>
      <c r="H128" s="239"/>
      <c r="I128" s="321"/>
      <c r="J128" s="239"/>
      <c r="K128" s="322"/>
      <c r="L128" s="313"/>
      <c r="N128" s="227"/>
      <c r="O128" s="38"/>
      <c r="Q128" s="33"/>
      <c r="R128" s="33"/>
      <c r="S128" s="33"/>
      <c r="T128" s="33"/>
    </row>
    <row r="129" spans="2:20" ht="22.15" customHeight="1">
      <c r="B129" s="278"/>
      <c r="C129" s="432" t="s">
        <v>168</v>
      </c>
      <c r="D129" s="433"/>
      <c r="E129" s="308" t="s">
        <v>109</v>
      </c>
      <c r="F129" s="242">
        <v>7</v>
      </c>
      <c r="G129" s="321"/>
      <c r="H129" s="239"/>
      <c r="I129" s="321"/>
      <c r="J129" s="239"/>
      <c r="K129" s="322"/>
      <c r="L129" s="313"/>
      <c r="N129" s="227"/>
      <c r="O129" s="38"/>
      <c r="Q129" s="33"/>
      <c r="R129" s="33"/>
      <c r="S129" s="33"/>
      <c r="T129" s="33"/>
    </row>
    <row r="130" spans="2:20" ht="22.15" customHeight="1">
      <c r="B130" s="278"/>
      <c r="C130" s="432" t="s">
        <v>116</v>
      </c>
      <c r="D130" s="433"/>
      <c r="E130" s="308"/>
      <c r="F130" s="308"/>
      <c r="G130" s="321"/>
      <c r="H130" s="239"/>
      <c r="I130" s="321"/>
      <c r="J130" s="239"/>
      <c r="K130" s="322"/>
      <c r="L130" s="313"/>
      <c r="N130" s="227"/>
      <c r="O130" s="38"/>
      <c r="Q130" s="33"/>
      <c r="R130" s="33"/>
      <c r="S130" s="33"/>
      <c r="T130" s="33"/>
    </row>
    <row r="131" spans="2:20" ht="22.15" customHeight="1">
      <c r="B131" s="278"/>
      <c r="C131" s="432" t="s">
        <v>175</v>
      </c>
      <c r="D131" s="433"/>
      <c r="E131" s="308" t="s">
        <v>106</v>
      </c>
      <c r="F131" s="242">
        <v>136</v>
      </c>
      <c r="G131" s="321"/>
      <c r="H131" s="239"/>
      <c r="I131" s="321"/>
      <c r="J131" s="239"/>
      <c r="K131" s="322"/>
      <c r="L131" s="313"/>
      <c r="N131" s="227"/>
      <c r="O131" s="38"/>
      <c r="Q131" s="33"/>
      <c r="R131" s="33"/>
      <c r="S131" s="33"/>
      <c r="T131" s="33"/>
    </row>
    <row r="132" spans="2:20" ht="22.15" customHeight="1">
      <c r="B132" s="278"/>
      <c r="C132" s="432" t="s">
        <v>176</v>
      </c>
      <c r="D132" s="433"/>
      <c r="E132" s="331" t="s">
        <v>106</v>
      </c>
      <c r="F132" s="331">
        <v>68</v>
      </c>
      <c r="G132" s="321"/>
      <c r="H132" s="239"/>
      <c r="I132" s="321"/>
      <c r="J132" s="239"/>
      <c r="K132" s="322"/>
      <c r="L132" s="313"/>
      <c r="N132" s="227"/>
      <c r="O132" s="38"/>
      <c r="Q132" s="33"/>
      <c r="R132" s="33"/>
      <c r="S132" s="33"/>
      <c r="T132" s="33"/>
    </row>
    <row r="133" spans="2:20" ht="22.15" customHeight="1">
      <c r="B133" s="278"/>
      <c r="C133" s="432" t="s">
        <v>177</v>
      </c>
      <c r="D133" s="433"/>
      <c r="E133" s="308" t="s">
        <v>106</v>
      </c>
      <c r="F133" s="331">
        <v>68</v>
      </c>
      <c r="G133" s="321"/>
      <c r="H133" s="239"/>
      <c r="I133" s="321"/>
      <c r="J133" s="239"/>
      <c r="K133" s="322"/>
      <c r="L133" s="313"/>
      <c r="N133" s="227"/>
      <c r="O133" s="38"/>
      <c r="Q133" s="33"/>
      <c r="R133" s="33"/>
      <c r="S133" s="33"/>
      <c r="T133" s="33"/>
    </row>
    <row r="134" spans="2:20" ht="22.15" customHeight="1">
      <c r="B134" s="278"/>
      <c r="C134" s="452" t="s">
        <v>117</v>
      </c>
      <c r="D134" s="453"/>
      <c r="E134" s="283" t="s">
        <v>12</v>
      </c>
      <c r="F134" s="242">
        <v>320</v>
      </c>
      <c r="G134" s="321"/>
      <c r="H134" s="239"/>
      <c r="I134" s="321"/>
      <c r="J134" s="239"/>
      <c r="K134" s="322"/>
      <c r="L134" s="313"/>
      <c r="N134" s="227"/>
      <c r="O134" s="38"/>
      <c r="Q134" s="33"/>
      <c r="R134" s="33"/>
      <c r="S134" s="33"/>
      <c r="T134" s="33"/>
    </row>
    <row r="135" spans="2:20" ht="22.15" customHeight="1">
      <c r="B135" s="278"/>
      <c r="C135" s="452" t="s">
        <v>118</v>
      </c>
      <c r="D135" s="453"/>
      <c r="E135" s="283" t="s">
        <v>12</v>
      </c>
      <c r="F135" s="242">
        <v>280</v>
      </c>
      <c r="G135" s="321"/>
      <c r="H135" s="239"/>
      <c r="I135" s="321"/>
      <c r="J135" s="239"/>
      <c r="K135" s="322"/>
      <c r="L135" s="313"/>
      <c r="N135" s="227"/>
      <c r="O135" s="38"/>
      <c r="Q135" s="33"/>
      <c r="R135" s="33"/>
      <c r="S135" s="33"/>
      <c r="T135" s="33"/>
    </row>
    <row r="136" spans="2:20" ht="22.15" customHeight="1">
      <c r="B136" s="278"/>
      <c r="C136" s="448" t="s">
        <v>125</v>
      </c>
      <c r="D136" s="449"/>
      <c r="E136" s="327"/>
      <c r="F136" s="327"/>
      <c r="G136" s="328"/>
      <c r="H136" s="239"/>
      <c r="I136" s="329"/>
      <c r="J136" s="239"/>
      <c r="K136" s="329"/>
      <c r="L136" s="313"/>
      <c r="N136" s="227"/>
      <c r="O136" s="38"/>
      <c r="Q136" s="33"/>
      <c r="R136" s="33"/>
      <c r="S136" s="33"/>
      <c r="T136" s="33"/>
    </row>
    <row r="137" spans="2:20" ht="22.15" customHeight="1">
      <c r="B137" s="278"/>
      <c r="C137" s="432" t="s">
        <v>179</v>
      </c>
      <c r="D137" s="433"/>
      <c r="E137" s="308" t="s">
        <v>97</v>
      </c>
      <c r="F137" s="242">
        <v>30</v>
      </c>
      <c r="G137" s="321"/>
      <c r="H137" s="239"/>
      <c r="I137" s="321"/>
      <c r="J137" s="239"/>
      <c r="K137" s="322"/>
      <c r="L137" s="313"/>
      <c r="N137" s="227"/>
      <c r="O137" s="38"/>
      <c r="Q137" s="33"/>
      <c r="R137" s="33"/>
      <c r="S137" s="33"/>
      <c r="T137" s="33"/>
    </row>
    <row r="138" spans="2:20" ht="22.15" customHeight="1">
      <c r="B138" s="278"/>
      <c r="C138" s="432" t="s">
        <v>120</v>
      </c>
      <c r="D138" s="433"/>
      <c r="E138" s="308" t="s">
        <v>104</v>
      </c>
      <c r="F138" s="242">
        <v>1</v>
      </c>
      <c r="G138" s="321"/>
      <c r="H138" s="239"/>
      <c r="I138" s="321"/>
      <c r="J138" s="239"/>
      <c r="K138" s="322"/>
      <c r="L138" s="313"/>
      <c r="N138" s="227"/>
      <c r="O138" s="38"/>
      <c r="Q138" s="33"/>
      <c r="R138" s="33"/>
      <c r="S138" s="33"/>
      <c r="T138" s="33"/>
    </row>
    <row r="139" spans="2:20" ht="22.15" customHeight="1">
      <c r="B139" s="278"/>
      <c r="C139" s="432" t="s">
        <v>121</v>
      </c>
      <c r="D139" s="433"/>
      <c r="E139" s="308" t="s">
        <v>104</v>
      </c>
      <c r="F139" s="242">
        <v>1</v>
      </c>
      <c r="G139" s="321"/>
      <c r="H139" s="239"/>
      <c r="I139" s="321"/>
      <c r="J139" s="239"/>
      <c r="K139" s="322"/>
      <c r="L139" s="313"/>
      <c r="N139" s="227"/>
      <c r="O139" s="38"/>
      <c r="Q139" s="33"/>
      <c r="R139" s="33"/>
      <c r="S139" s="33"/>
      <c r="T139" s="33"/>
    </row>
    <row r="140" spans="2:20" ht="22.15" customHeight="1">
      <c r="B140" s="278"/>
      <c r="C140" s="432" t="s">
        <v>122</v>
      </c>
      <c r="D140" s="433"/>
      <c r="E140" s="308" t="s">
        <v>104</v>
      </c>
      <c r="F140" s="242">
        <v>1</v>
      </c>
      <c r="G140" s="321"/>
      <c r="H140" s="239"/>
      <c r="I140" s="321"/>
      <c r="J140" s="239"/>
      <c r="K140" s="322"/>
      <c r="L140" s="313"/>
      <c r="N140" s="227"/>
      <c r="O140" s="38"/>
      <c r="Q140" s="33"/>
      <c r="R140" s="33"/>
      <c r="S140" s="33"/>
      <c r="T140" s="33"/>
    </row>
    <row r="141" spans="2:20" ht="22.15" customHeight="1">
      <c r="B141" s="278"/>
      <c r="C141" s="432" t="s">
        <v>123</v>
      </c>
      <c r="D141" s="433"/>
      <c r="E141" s="308" t="s">
        <v>104</v>
      </c>
      <c r="F141" s="242">
        <v>1</v>
      </c>
      <c r="G141" s="321"/>
      <c r="H141" s="239"/>
      <c r="I141" s="321"/>
      <c r="J141" s="239"/>
      <c r="K141" s="322"/>
      <c r="L141" s="313"/>
      <c r="N141" s="227"/>
      <c r="O141" s="38"/>
      <c r="Q141" s="33"/>
      <c r="R141" s="33"/>
      <c r="S141" s="33"/>
      <c r="T141" s="33"/>
    </row>
    <row r="142" spans="2:20" ht="22.15" customHeight="1">
      <c r="B142" s="278"/>
      <c r="C142" s="432" t="s">
        <v>124</v>
      </c>
      <c r="D142" s="433"/>
      <c r="E142" s="308" t="s">
        <v>104</v>
      </c>
      <c r="F142" s="242">
        <v>1</v>
      </c>
      <c r="G142" s="321"/>
      <c r="H142" s="239"/>
      <c r="I142" s="321"/>
      <c r="J142" s="239"/>
      <c r="K142" s="322"/>
      <c r="L142" s="313"/>
      <c r="N142" s="227"/>
      <c r="O142" s="38"/>
      <c r="Q142" s="33"/>
      <c r="R142" s="33"/>
      <c r="S142" s="33"/>
      <c r="T142" s="33"/>
    </row>
    <row r="143" spans="2:20" ht="22.15" customHeight="1">
      <c r="B143" s="278"/>
      <c r="C143" s="444" t="s">
        <v>21</v>
      </c>
      <c r="D143" s="445"/>
      <c r="E143" s="332"/>
      <c r="F143" s="333"/>
      <c r="G143" s="316"/>
      <c r="H143" s="334"/>
      <c r="I143" s="335"/>
      <c r="J143" s="334"/>
      <c r="K143" s="334"/>
      <c r="L143" s="313"/>
      <c r="N143" s="227"/>
      <c r="O143" s="38"/>
      <c r="Q143" s="33"/>
      <c r="R143" s="33"/>
      <c r="S143" s="33"/>
      <c r="T143" s="33"/>
    </row>
    <row r="144" spans="2:20" ht="22.15" customHeight="1">
      <c r="B144" s="278"/>
      <c r="C144" s="446" t="s">
        <v>99</v>
      </c>
      <c r="D144" s="447"/>
      <c r="E144" s="307"/>
      <c r="F144" s="308"/>
      <c r="G144" s="238"/>
      <c r="H144" s="238"/>
      <c r="I144" s="238"/>
      <c r="J144" s="311"/>
      <c r="K144" s="312"/>
      <c r="L144" s="313"/>
      <c r="N144" s="221"/>
      <c r="O144" s="38"/>
      <c r="Q144" s="33"/>
      <c r="R144" s="33"/>
      <c r="S144" s="33"/>
      <c r="T144" s="33"/>
    </row>
    <row r="145" spans="2:20" ht="22.15" customHeight="1">
      <c r="B145" s="278"/>
      <c r="C145" s="438" t="s">
        <v>152</v>
      </c>
      <c r="D145" s="439"/>
      <c r="E145" s="237"/>
      <c r="F145" s="308"/>
      <c r="G145" s="321"/>
      <c r="H145" s="336"/>
      <c r="I145" s="321"/>
      <c r="J145" s="321"/>
      <c r="K145" s="322"/>
      <c r="L145" s="313"/>
      <c r="N145" s="227"/>
      <c r="O145" s="38"/>
      <c r="Q145" s="33"/>
      <c r="R145" s="33"/>
      <c r="S145" s="33"/>
      <c r="T145" s="33"/>
    </row>
    <row r="146" spans="2:20" ht="22.15" customHeight="1">
      <c r="B146" s="278"/>
      <c r="C146" s="432" t="s">
        <v>166</v>
      </c>
      <c r="D146" s="433"/>
      <c r="E146" s="308" t="s">
        <v>107</v>
      </c>
      <c r="F146" s="242">
        <v>11</v>
      </c>
      <c r="G146" s="321"/>
      <c r="H146" s="239"/>
      <c r="I146" s="321"/>
      <c r="J146" s="239"/>
      <c r="K146" s="322"/>
      <c r="L146" s="313"/>
      <c r="N146" s="227"/>
      <c r="O146" s="38"/>
      <c r="Q146" s="33"/>
      <c r="R146" s="33"/>
      <c r="S146" s="33"/>
      <c r="T146" s="33"/>
    </row>
    <row r="147" spans="2:20" ht="22.15" customHeight="1">
      <c r="B147" s="278"/>
      <c r="C147" s="432" t="s">
        <v>153</v>
      </c>
      <c r="D147" s="433"/>
      <c r="E147" s="308" t="s">
        <v>138</v>
      </c>
      <c r="F147" s="242">
        <v>59</v>
      </c>
      <c r="G147" s="321"/>
      <c r="H147" s="239"/>
      <c r="I147" s="321"/>
      <c r="J147" s="239"/>
      <c r="K147" s="322"/>
      <c r="L147" s="313"/>
      <c r="N147" s="227"/>
      <c r="O147" s="38"/>
      <c r="Q147" s="33"/>
      <c r="R147" s="33"/>
      <c r="S147" s="33"/>
      <c r="T147" s="33"/>
    </row>
    <row r="148" spans="2:20" ht="22.15" customHeight="1">
      <c r="B148" s="278"/>
      <c r="C148" s="432" t="s">
        <v>154</v>
      </c>
      <c r="D148" s="433"/>
      <c r="E148" s="308" t="s">
        <v>138</v>
      </c>
      <c r="F148" s="242">
        <v>68</v>
      </c>
      <c r="G148" s="321"/>
      <c r="H148" s="239"/>
      <c r="I148" s="321"/>
      <c r="J148" s="239"/>
      <c r="K148" s="322"/>
      <c r="L148" s="313"/>
      <c r="N148" s="227"/>
      <c r="O148" s="38"/>
      <c r="Q148" s="33"/>
      <c r="R148" s="33"/>
      <c r="S148" s="33"/>
      <c r="T148" s="33"/>
    </row>
    <row r="149" spans="2:20" ht="22.15" customHeight="1">
      <c r="B149" s="278"/>
      <c r="C149" s="432" t="s">
        <v>155</v>
      </c>
      <c r="D149" s="433"/>
      <c r="E149" s="308" t="s">
        <v>97</v>
      </c>
      <c r="F149" s="242">
        <v>11</v>
      </c>
      <c r="G149" s="321"/>
      <c r="H149" s="239"/>
      <c r="I149" s="321"/>
      <c r="J149" s="239"/>
      <c r="K149" s="322"/>
      <c r="L149" s="313"/>
      <c r="N149" s="227"/>
      <c r="O149" s="38"/>
      <c r="Q149" s="33"/>
      <c r="R149" s="33"/>
      <c r="S149" s="33"/>
      <c r="T149" s="33"/>
    </row>
    <row r="150" spans="2:20" ht="22.15" customHeight="1">
      <c r="B150" s="278"/>
      <c r="C150" s="432" t="s">
        <v>108</v>
      </c>
      <c r="D150" s="433"/>
      <c r="E150" s="308" t="s">
        <v>96</v>
      </c>
      <c r="F150" s="242">
        <v>22</v>
      </c>
      <c r="G150" s="321"/>
      <c r="H150" s="239"/>
      <c r="I150" s="321"/>
      <c r="J150" s="239"/>
      <c r="K150" s="322"/>
      <c r="L150" s="313"/>
      <c r="N150" s="227"/>
      <c r="O150" s="38"/>
      <c r="Q150" s="33"/>
      <c r="R150" s="33"/>
      <c r="S150" s="33"/>
      <c r="T150" s="33"/>
    </row>
    <row r="151" spans="2:20" ht="22.15" customHeight="1">
      <c r="B151" s="278"/>
      <c r="C151" s="432" t="s">
        <v>159</v>
      </c>
      <c r="D151" s="433"/>
      <c r="E151" s="237" t="s">
        <v>12</v>
      </c>
      <c r="F151" s="242">
        <v>24</v>
      </c>
      <c r="G151" s="321"/>
      <c r="H151" s="239"/>
      <c r="I151" s="321"/>
      <c r="J151" s="239"/>
      <c r="K151" s="322"/>
      <c r="L151" s="313"/>
      <c r="N151" s="227"/>
      <c r="O151" s="38"/>
      <c r="Q151" s="33"/>
      <c r="R151" s="33"/>
      <c r="S151" s="33"/>
      <c r="T151" s="33"/>
    </row>
    <row r="152" spans="2:20" ht="22.15" customHeight="1">
      <c r="B152" s="278"/>
      <c r="C152" s="432" t="s">
        <v>160</v>
      </c>
      <c r="D152" s="433"/>
      <c r="E152" s="237" t="s">
        <v>107</v>
      </c>
      <c r="F152" s="242">
        <v>4</v>
      </c>
      <c r="G152" s="321"/>
      <c r="H152" s="239"/>
      <c r="I152" s="321"/>
      <c r="J152" s="239"/>
      <c r="K152" s="322"/>
      <c r="L152" s="313"/>
      <c r="N152" s="227"/>
      <c r="O152" s="38"/>
      <c r="Q152" s="33"/>
      <c r="R152" s="33"/>
      <c r="S152" s="33"/>
      <c r="T152" s="33"/>
    </row>
    <row r="153" spans="2:20" ht="22.15" customHeight="1">
      <c r="B153" s="278"/>
      <c r="C153" s="432" t="s">
        <v>162</v>
      </c>
      <c r="D153" s="433"/>
      <c r="E153" s="237" t="s">
        <v>107</v>
      </c>
      <c r="F153" s="242">
        <v>22</v>
      </c>
      <c r="G153" s="321"/>
      <c r="H153" s="239"/>
      <c r="I153" s="321"/>
      <c r="J153" s="239"/>
      <c r="K153" s="322"/>
      <c r="L153" s="313"/>
      <c r="N153" s="227"/>
      <c r="O153" s="38"/>
      <c r="Q153" s="33"/>
      <c r="R153" s="33"/>
      <c r="S153" s="33"/>
      <c r="T153" s="33"/>
    </row>
    <row r="154" spans="2:20" ht="22.15" customHeight="1">
      <c r="B154" s="278"/>
      <c r="C154" s="456" t="s">
        <v>156</v>
      </c>
      <c r="D154" s="457"/>
      <c r="E154" s="308"/>
      <c r="F154" s="308"/>
      <c r="G154" s="321"/>
      <c r="H154" s="239"/>
      <c r="I154" s="321"/>
      <c r="J154" s="239"/>
      <c r="K154" s="324"/>
      <c r="L154" s="313"/>
      <c r="N154" s="227"/>
      <c r="O154" s="38"/>
      <c r="Q154" s="33"/>
      <c r="R154" s="33"/>
      <c r="S154" s="33"/>
      <c r="T154" s="33"/>
    </row>
    <row r="155" spans="2:20" ht="22.15" customHeight="1">
      <c r="B155" s="278"/>
      <c r="C155" s="432" t="s">
        <v>170</v>
      </c>
      <c r="D155" s="433"/>
      <c r="E155" s="308" t="s">
        <v>109</v>
      </c>
      <c r="F155" s="303">
        <v>22</v>
      </c>
      <c r="G155" s="321"/>
      <c r="H155" s="239"/>
      <c r="I155" s="321"/>
      <c r="J155" s="239"/>
      <c r="K155" s="322"/>
      <c r="L155" s="313"/>
      <c r="N155" s="227"/>
      <c r="O155" s="38"/>
      <c r="Q155" s="33"/>
      <c r="R155" s="33"/>
      <c r="S155" s="33"/>
      <c r="T155" s="33"/>
    </row>
    <row r="156" spans="2:20" ht="22.15" customHeight="1">
      <c r="B156" s="278"/>
      <c r="C156" s="432" t="s">
        <v>157</v>
      </c>
      <c r="D156" s="433"/>
      <c r="E156" s="308"/>
      <c r="F156" s="308"/>
      <c r="G156" s="321"/>
      <c r="H156" s="239"/>
      <c r="I156" s="321"/>
      <c r="J156" s="239"/>
      <c r="K156" s="324"/>
      <c r="L156" s="313"/>
      <c r="N156" s="227"/>
      <c r="O156" s="38"/>
      <c r="Q156" s="33"/>
      <c r="R156" s="33"/>
      <c r="S156" s="33"/>
      <c r="T156" s="33"/>
    </row>
    <row r="157" spans="2:20" ht="22.15" customHeight="1">
      <c r="B157" s="278"/>
      <c r="C157" s="432" t="s">
        <v>171</v>
      </c>
      <c r="D157" s="433"/>
      <c r="E157" s="308" t="s">
        <v>109</v>
      </c>
      <c r="F157" s="242">
        <v>8</v>
      </c>
      <c r="G157" s="321"/>
      <c r="H157" s="239"/>
      <c r="I157" s="321"/>
      <c r="J157" s="239"/>
      <c r="K157" s="322"/>
      <c r="L157" s="313"/>
      <c r="N157" s="227"/>
      <c r="O157" s="38"/>
      <c r="Q157" s="33"/>
      <c r="R157" s="33"/>
      <c r="S157" s="33"/>
      <c r="T157" s="33"/>
    </row>
    <row r="158" spans="2:20" ht="22.15" customHeight="1">
      <c r="B158" s="278"/>
      <c r="C158" s="450" t="s">
        <v>110</v>
      </c>
      <c r="D158" s="451"/>
      <c r="E158" s="308"/>
      <c r="F158" s="308"/>
      <c r="G158" s="321"/>
      <c r="H158" s="239"/>
      <c r="I158" s="321"/>
      <c r="J158" s="239"/>
      <c r="K158" s="324"/>
      <c r="L158" s="313"/>
      <c r="N158" s="227"/>
      <c r="O158" s="38"/>
      <c r="Q158" s="33"/>
      <c r="R158" s="33"/>
      <c r="S158" s="33"/>
      <c r="T158" s="33"/>
    </row>
    <row r="159" spans="2:20" ht="22.15" customHeight="1">
      <c r="B159" s="278"/>
      <c r="C159" s="432" t="s">
        <v>172</v>
      </c>
      <c r="D159" s="433"/>
      <c r="E159" s="308" t="s">
        <v>109</v>
      </c>
      <c r="F159" s="242">
        <v>11</v>
      </c>
      <c r="G159" s="321"/>
      <c r="H159" s="239"/>
      <c r="I159" s="321"/>
      <c r="J159" s="239"/>
      <c r="K159" s="322"/>
      <c r="L159" s="313"/>
      <c r="N159" s="227"/>
      <c r="O159" s="38"/>
      <c r="Q159" s="33"/>
      <c r="R159" s="33"/>
      <c r="S159" s="33"/>
      <c r="T159" s="33"/>
    </row>
    <row r="160" spans="2:20" ht="22.15" customHeight="1">
      <c r="B160" s="278"/>
      <c r="C160" s="432" t="s">
        <v>158</v>
      </c>
      <c r="D160" s="433"/>
      <c r="E160" s="284"/>
      <c r="F160" s="284"/>
      <c r="G160" s="325"/>
      <c r="H160" s="239"/>
      <c r="I160" s="326"/>
      <c r="J160" s="239"/>
      <c r="K160" s="290"/>
      <c r="L160" s="313"/>
      <c r="N160" s="227"/>
      <c r="O160" s="38"/>
      <c r="Q160" s="33"/>
      <c r="R160" s="33"/>
      <c r="S160" s="33"/>
      <c r="T160" s="33"/>
    </row>
    <row r="161" spans="2:20" ht="22.15" customHeight="1">
      <c r="B161" s="278"/>
      <c r="C161" s="432" t="s">
        <v>111</v>
      </c>
      <c r="D161" s="433"/>
      <c r="E161" s="308"/>
      <c r="F161" s="308"/>
      <c r="G161" s="321"/>
      <c r="H161" s="239"/>
      <c r="I161" s="321"/>
      <c r="J161" s="239"/>
      <c r="K161" s="322"/>
      <c r="L161" s="313"/>
      <c r="N161" s="227"/>
      <c r="O161" s="38"/>
      <c r="Q161" s="33"/>
      <c r="R161" s="33"/>
      <c r="S161" s="33"/>
      <c r="T161" s="33"/>
    </row>
    <row r="162" spans="2:20" ht="22.15" customHeight="1">
      <c r="B162" s="278"/>
      <c r="C162" s="432" t="s">
        <v>112</v>
      </c>
      <c r="D162" s="433"/>
      <c r="E162" s="308" t="s">
        <v>106</v>
      </c>
      <c r="F162" s="242">
        <v>44</v>
      </c>
      <c r="G162" s="321"/>
      <c r="H162" s="239"/>
      <c r="I162" s="321"/>
      <c r="J162" s="239"/>
      <c r="K162" s="322"/>
      <c r="L162" s="313"/>
      <c r="N162" s="227"/>
      <c r="O162" s="38"/>
      <c r="Q162" s="33"/>
      <c r="R162" s="33"/>
      <c r="S162" s="33"/>
      <c r="T162" s="33"/>
    </row>
    <row r="163" spans="2:20" ht="22.15" customHeight="1">
      <c r="B163" s="278"/>
      <c r="C163" s="432" t="s">
        <v>113</v>
      </c>
      <c r="D163" s="433"/>
      <c r="E163" s="308" t="s">
        <v>106</v>
      </c>
      <c r="F163" s="242">
        <v>44</v>
      </c>
      <c r="G163" s="321"/>
      <c r="H163" s="239"/>
      <c r="I163" s="321"/>
      <c r="J163" s="239"/>
      <c r="K163" s="322"/>
      <c r="L163" s="313"/>
      <c r="N163" s="227"/>
      <c r="O163" s="38"/>
      <c r="Q163" s="33"/>
      <c r="R163" s="33"/>
      <c r="S163" s="33"/>
      <c r="T163" s="33"/>
    </row>
    <row r="164" spans="2:20" ht="22.15" customHeight="1">
      <c r="B164" s="278"/>
      <c r="C164" s="448" t="s">
        <v>146</v>
      </c>
      <c r="D164" s="449"/>
      <c r="E164" s="327"/>
      <c r="F164" s="327"/>
      <c r="G164" s="328"/>
      <c r="H164" s="239"/>
      <c r="I164" s="329"/>
      <c r="J164" s="239"/>
      <c r="K164" s="329"/>
      <c r="L164" s="313"/>
      <c r="N164" s="227"/>
      <c r="O164" s="38"/>
      <c r="Q164" s="33"/>
      <c r="R164" s="33"/>
      <c r="S164" s="33"/>
      <c r="T164" s="33"/>
    </row>
    <row r="165" spans="2:20" ht="22.15" customHeight="1">
      <c r="B165" s="278"/>
      <c r="C165" s="432" t="s">
        <v>114</v>
      </c>
      <c r="D165" s="433"/>
      <c r="E165" s="330" t="s">
        <v>12</v>
      </c>
      <c r="F165" s="330">
        <v>624</v>
      </c>
      <c r="G165" s="321"/>
      <c r="H165" s="239"/>
      <c r="I165" s="321"/>
      <c r="J165" s="239"/>
      <c r="K165" s="322"/>
      <c r="L165" s="313"/>
      <c r="N165" s="227"/>
      <c r="O165" s="38"/>
      <c r="Q165" s="33"/>
      <c r="R165" s="33"/>
      <c r="S165" s="33"/>
      <c r="T165" s="33"/>
    </row>
    <row r="166" spans="2:20" ht="22.15" customHeight="1">
      <c r="B166" s="278"/>
      <c r="C166" s="432" t="s">
        <v>170</v>
      </c>
      <c r="D166" s="433"/>
      <c r="E166" s="308" t="s">
        <v>109</v>
      </c>
      <c r="F166" s="303">
        <v>41</v>
      </c>
      <c r="G166" s="321"/>
      <c r="H166" s="239"/>
      <c r="I166" s="321"/>
      <c r="J166" s="239"/>
      <c r="K166" s="322"/>
      <c r="L166" s="313"/>
      <c r="N166" s="227"/>
      <c r="O166" s="38"/>
      <c r="Q166" s="33"/>
      <c r="R166" s="33"/>
      <c r="S166" s="33"/>
      <c r="T166" s="33"/>
    </row>
    <row r="167" spans="2:20" ht="22.15" customHeight="1">
      <c r="B167" s="278"/>
      <c r="C167" s="432" t="s">
        <v>171</v>
      </c>
      <c r="D167" s="433"/>
      <c r="E167" s="308" t="s">
        <v>109</v>
      </c>
      <c r="F167" s="242">
        <v>24</v>
      </c>
      <c r="G167" s="321"/>
      <c r="H167" s="239"/>
      <c r="I167" s="321"/>
      <c r="J167" s="239"/>
      <c r="K167" s="322"/>
      <c r="L167" s="313"/>
      <c r="N167" s="227"/>
      <c r="O167" s="38"/>
      <c r="Q167" s="33"/>
      <c r="R167" s="33"/>
      <c r="S167" s="33"/>
      <c r="T167" s="33"/>
    </row>
    <row r="168" spans="2:20" ht="22.15" customHeight="1">
      <c r="B168" s="278"/>
      <c r="C168" s="432" t="s">
        <v>169</v>
      </c>
      <c r="D168" s="433"/>
      <c r="E168" s="308" t="s">
        <v>109</v>
      </c>
      <c r="F168" s="242">
        <v>65</v>
      </c>
      <c r="G168" s="321"/>
      <c r="H168" s="239"/>
      <c r="I168" s="321"/>
      <c r="J168" s="239"/>
      <c r="K168" s="322"/>
      <c r="L168" s="313"/>
      <c r="N168" s="227"/>
      <c r="O168" s="38"/>
      <c r="Q168" s="33"/>
      <c r="R168" s="33"/>
      <c r="S168" s="33"/>
      <c r="T168" s="33"/>
    </row>
    <row r="169" spans="2:20" ht="22.15" customHeight="1">
      <c r="B169" s="278"/>
      <c r="C169" s="432" t="s">
        <v>173</v>
      </c>
      <c r="D169" s="433"/>
      <c r="E169" s="308" t="s">
        <v>109</v>
      </c>
      <c r="F169" s="242">
        <v>35</v>
      </c>
      <c r="G169" s="321"/>
      <c r="H169" s="239"/>
      <c r="I169" s="321"/>
      <c r="J169" s="239"/>
      <c r="K169" s="322"/>
      <c r="L169" s="313"/>
      <c r="N169" s="227"/>
      <c r="O169" s="38"/>
      <c r="Q169" s="33"/>
      <c r="R169" s="33"/>
      <c r="S169" s="33"/>
      <c r="T169" s="33"/>
    </row>
    <row r="170" spans="2:20" ht="22.15" customHeight="1">
      <c r="B170" s="278"/>
      <c r="C170" s="432" t="s">
        <v>115</v>
      </c>
      <c r="D170" s="433"/>
      <c r="E170" s="308" t="s">
        <v>109</v>
      </c>
      <c r="F170" s="242">
        <v>110</v>
      </c>
      <c r="G170" s="321"/>
      <c r="H170" s="239"/>
      <c r="I170" s="321"/>
      <c r="J170" s="239"/>
      <c r="K170" s="322"/>
      <c r="L170" s="313"/>
      <c r="N170" s="227"/>
      <c r="O170" s="38"/>
      <c r="Q170" s="33"/>
      <c r="R170" s="33"/>
      <c r="S170" s="33"/>
      <c r="T170" s="33"/>
    </row>
    <row r="171" spans="2:20" ht="22.15" customHeight="1">
      <c r="B171" s="278"/>
      <c r="C171" s="432" t="s">
        <v>167</v>
      </c>
      <c r="D171" s="433"/>
      <c r="E171" s="308" t="s">
        <v>109</v>
      </c>
      <c r="F171" s="242">
        <v>15</v>
      </c>
      <c r="G171" s="321"/>
      <c r="H171" s="239"/>
      <c r="I171" s="321"/>
      <c r="J171" s="239"/>
      <c r="K171" s="322"/>
      <c r="L171" s="313"/>
      <c r="N171" s="227"/>
      <c r="O171" s="38"/>
      <c r="Q171" s="33"/>
      <c r="R171" s="33"/>
      <c r="S171" s="33"/>
      <c r="T171" s="33"/>
    </row>
    <row r="172" spans="2:20" ht="22.15" customHeight="1">
      <c r="B172" s="278"/>
      <c r="C172" s="432" t="s">
        <v>168</v>
      </c>
      <c r="D172" s="433"/>
      <c r="E172" s="308" t="s">
        <v>109</v>
      </c>
      <c r="F172" s="242">
        <v>4</v>
      </c>
      <c r="G172" s="321"/>
      <c r="H172" s="239"/>
      <c r="I172" s="321"/>
      <c r="J172" s="239"/>
      <c r="K172" s="322"/>
      <c r="L172" s="313"/>
      <c r="N172" s="227"/>
      <c r="O172" s="38"/>
      <c r="Q172" s="33"/>
      <c r="R172" s="33"/>
      <c r="S172" s="33"/>
      <c r="T172" s="33"/>
    </row>
    <row r="173" spans="2:20" ht="22.15" customHeight="1">
      <c r="B173" s="278"/>
      <c r="C173" s="432" t="s">
        <v>116</v>
      </c>
      <c r="D173" s="433"/>
      <c r="E173" s="308"/>
      <c r="F173" s="308"/>
      <c r="G173" s="321"/>
      <c r="H173" s="239"/>
      <c r="I173" s="321"/>
      <c r="J173" s="239"/>
      <c r="K173" s="322"/>
      <c r="L173" s="313"/>
      <c r="N173" s="227"/>
      <c r="O173" s="38"/>
      <c r="Q173" s="33"/>
      <c r="R173" s="33"/>
      <c r="S173" s="33"/>
      <c r="T173" s="33"/>
    </row>
    <row r="174" spans="2:20" ht="22.15" customHeight="1">
      <c r="B174" s="278"/>
      <c r="C174" s="432" t="s">
        <v>175</v>
      </c>
      <c r="D174" s="433"/>
      <c r="E174" s="308" t="s">
        <v>106</v>
      </c>
      <c r="F174" s="242">
        <v>88</v>
      </c>
      <c r="G174" s="321"/>
      <c r="H174" s="239"/>
      <c r="I174" s="321"/>
      <c r="J174" s="239"/>
      <c r="K174" s="322"/>
      <c r="L174" s="313"/>
      <c r="N174" s="227"/>
      <c r="O174" s="38"/>
      <c r="Q174" s="33"/>
      <c r="R174" s="33"/>
      <c r="S174" s="33"/>
      <c r="T174" s="33"/>
    </row>
    <row r="175" spans="2:20" ht="22.15" customHeight="1">
      <c r="B175" s="278"/>
      <c r="C175" s="432" t="s">
        <v>176</v>
      </c>
      <c r="D175" s="433"/>
      <c r="E175" s="331" t="s">
        <v>106</v>
      </c>
      <c r="F175" s="331">
        <v>44</v>
      </c>
      <c r="G175" s="321"/>
      <c r="H175" s="239"/>
      <c r="I175" s="321"/>
      <c r="J175" s="239"/>
      <c r="K175" s="322"/>
      <c r="L175" s="313"/>
      <c r="N175" s="227"/>
      <c r="O175" s="38"/>
      <c r="Q175" s="33"/>
      <c r="R175" s="33"/>
      <c r="S175" s="33"/>
      <c r="T175" s="33"/>
    </row>
    <row r="176" spans="2:20" ht="22.15" customHeight="1">
      <c r="B176" s="278"/>
      <c r="C176" s="432" t="s">
        <v>177</v>
      </c>
      <c r="D176" s="433"/>
      <c r="E176" s="308" t="s">
        <v>106</v>
      </c>
      <c r="F176" s="331">
        <v>44</v>
      </c>
      <c r="G176" s="321"/>
      <c r="H176" s="239"/>
      <c r="I176" s="321"/>
      <c r="J176" s="239"/>
      <c r="K176" s="322"/>
      <c r="L176" s="313"/>
      <c r="N176" s="227"/>
      <c r="O176" s="38"/>
      <c r="Q176" s="33"/>
      <c r="R176" s="33"/>
      <c r="S176" s="33"/>
      <c r="T176" s="33"/>
    </row>
    <row r="177" spans="2:20" ht="22.15" customHeight="1">
      <c r="B177" s="278"/>
      <c r="C177" s="452" t="s">
        <v>117</v>
      </c>
      <c r="D177" s="453"/>
      <c r="E177" s="283" t="s">
        <v>12</v>
      </c>
      <c r="F177" s="242">
        <v>208</v>
      </c>
      <c r="G177" s="321"/>
      <c r="H177" s="239"/>
      <c r="I177" s="321"/>
      <c r="J177" s="239"/>
      <c r="K177" s="322"/>
      <c r="L177" s="313"/>
      <c r="N177" s="227"/>
      <c r="O177" s="38"/>
      <c r="Q177" s="33"/>
      <c r="R177" s="33"/>
      <c r="S177" s="33"/>
      <c r="T177" s="33"/>
    </row>
    <row r="178" spans="2:20" ht="22.15" customHeight="1">
      <c r="B178" s="278"/>
      <c r="C178" s="452" t="s">
        <v>118</v>
      </c>
      <c r="D178" s="453"/>
      <c r="E178" s="283" t="s">
        <v>12</v>
      </c>
      <c r="F178" s="242">
        <v>182</v>
      </c>
      <c r="G178" s="321"/>
      <c r="H178" s="239"/>
      <c r="I178" s="321"/>
      <c r="J178" s="239"/>
      <c r="K178" s="322"/>
      <c r="L178" s="313"/>
      <c r="N178" s="227"/>
      <c r="O178" s="38"/>
      <c r="Q178" s="33"/>
      <c r="R178" s="33"/>
      <c r="S178" s="33"/>
      <c r="T178" s="33"/>
    </row>
    <row r="179" spans="2:20" ht="22.15" customHeight="1">
      <c r="B179" s="278"/>
      <c r="C179" s="432" t="s">
        <v>182</v>
      </c>
      <c r="D179" s="433"/>
      <c r="E179" s="237" t="s">
        <v>12</v>
      </c>
      <c r="F179" s="242">
        <v>16</v>
      </c>
      <c r="G179" s="239"/>
      <c r="H179" s="239"/>
      <c r="I179" s="238"/>
      <c r="J179" s="239"/>
      <c r="K179" s="310"/>
      <c r="L179" s="313"/>
      <c r="N179" s="227"/>
      <c r="O179" s="38"/>
      <c r="Q179" s="33"/>
      <c r="R179" s="33"/>
      <c r="S179" s="33"/>
      <c r="T179" s="33"/>
    </row>
    <row r="180" spans="2:20" ht="22.15" customHeight="1">
      <c r="B180" s="278"/>
      <c r="C180" s="448" t="s">
        <v>125</v>
      </c>
      <c r="D180" s="449"/>
      <c r="E180" s="327"/>
      <c r="F180" s="327"/>
      <c r="G180" s="328"/>
      <c r="H180" s="239"/>
      <c r="I180" s="329"/>
      <c r="J180" s="239"/>
      <c r="K180" s="329"/>
      <c r="L180" s="313"/>
      <c r="N180" s="227"/>
      <c r="O180" s="38"/>
      <c r="Q180" s="33"/>
      <c r="R180" s="33"/>
      <c r="S180" s="33"/>
      <c r="T180" s="33"/>
    </row>
    <row r="181" spans="2:20" ht="22.15" customHeight="1">
      <c r="B181" s="278"/>
      <c r="C181" s="432" t="s">
        <v>179</v>
      </c>
      <c r="D181" s="433"/>
      <c r="E181" s="308" t="s">
        <v>97</v>
      </c>
      <c r="F181" s="242">
        <v>22</v>
      </c>
      <c r="G181" s="321"/>
      <c r="H181" s="239"/>
      <c r="I181" s="321"/>
      <c r="J181" s="239"/>
      <c r="K181" s="322"/>
      <c r="L181" s="313"/>
      <c r="N181" s="227"/>
      <c r="O181" s="38"/>
      <c r="Q181" s="33"/>
      <c r="R181" s="33"/>
      <c r="S181" s="33"/>
      <c r="T181" s="33"/>
    </row>
    <row r="182" spans="2:20" ht="22.15" customHeight="1">
      <c r="B182" s="278"/>
      <c r="C182" s="432" t="s">
        <v>120</v>
      </c>
      <c r="D182" s="433"/>
      <c r="E182" s="308" t="s">
        <v>104</v>
      </c>
      <c r="F182" s="242">
        <v>1</v>
      </c>
      <c r="G182" s="321"/>
      <c r="H182" s="239"/>
      <c r="I182" s="321"/>
      <c r="J182" s="239"/>
      <c r="K182" s="322"/>
      <c r="L182" s="313"/>
      <c r="N182" s="227"/>
      <c r="O182" s="38"/>
      <c r="Q182" s="33"/>
      <c r="R182" s="33"/>
      <c r="S182" s="33"/>
      <c r="T182" s="33"/>
    </row>
    <row r="183" spans="2:20" ht="22.15" customHeight="1">
      <c r="B183" s="278"/>
      <c r="C183" s="432" t="s">
        <v>121</v>
      </c>
      <c r="D183" s="433"/>
      <c r="E183" s="308" t="s">
        <v>104</v>
      </c>
      <c r="F183" s="242">
        <v>1</v>
      </c>
      <c r="G183" s="321"/>
      <c r="H183" s="239"/>
      <c r="I183" s="321"/>
      <c r="J183" s="239"/>
      <c r="K183" s="322"/>
      <c r="L183" s="313"/>
      <c r="N183" s="227"/>
      <c r="O183" s="38"/>
      <c r="Q183" s="33"/>
      <c r="R183" s="33"/>
      <c r="S183" s="33"/>
      <c r="T183" s="33"/>
    </row>
    <row r="184" spans="2:20" ht="22.15" customHeight="1">
      <c r="B184" s="278"/>
      <c r="C184" s="432" t="s">
        <v>122</v>
      </c>
      <c r="D184" s="433"/>
      <c r="E184" s="308" t="s">
        <v>104</v>
      </c>
      <c r="F184" s="242">
        <v>1</v>
      </c>
      <c r="G184" s="321"/>
      <c r="H184" s="239"/>
      <c r="I184" s="321"/>
      <c r="J184" s="239"/>
      <c r="K184" s="322"/>
      <c r="L184" s="313"/>
      <c r="N184" s="227"/>
      <c r="O184" s="38"/>
      <c r="Q184" s="33"/>
      <c r="R184" s="33"/>
      <c r="S184" s="33"/>
      <c r="T184" s="33"/>
    </row>
    <row r="185" spans="2:20" ht="22.15" customHeight="1">
      <c r="B185" s="278"/>
      <c r="C185" s="432" t="s">
        <v>123</v>
      </c>
      <c r="D185" s="433"/>
      <c r="E185" s="308" t="s">
        <v>104</v>
      </c>
      <c r="F185" s="242">
        <v>1</v>
      </c>
      <c r="G185" s="321"/>
      <c r="H185" s="239"/>
      <c r="I185" s="321"/>
      <c r="J185" s="239"/>
      <c r="K185" s="322"/>
      <c r="L185" s="313"/>
      <c r="N185" s="227"/>
      <c r="O185" s="38"/>
      <c r="Q185" s="33"/>
      <c r="R185" s="33"/>
      <c r="S185" s="33"/>
      <c r="T185" s="33"/>
    </row>
    <row r="186" spans="2:20" ht="22.15" customHeight="1">
      <c r="B186" s="278"/>
      <c r="C186" s="432" t="s">
        <v>124</v>
      </c>
      <c r="D186" s="433"/>
      <c r="E186" s="308" t="s">
        <v>104</v>
      </c>
      <c r="F186" s="242">
        <v>1</v>
      </c>
      <c r="G186" s="321"/>
      <c r="H186" s="239"/>
      <c r="I186" s="321"/>
      <c r="J186" s="239"/>
      <c r="K186" s="322"/>
      <c r="L186" s="313"/>
      <c r="N186" s="227"/>
      <c r="O186" s="38"/>
      <c r="Q186" s="33"/>
      <c r="R186" s="33"/>
      <c r="S186" s="33"/>
      <c r="T186" s="33"/>
    </row>
    <row r="187" spans="2:20" ht="22.15" customHeight="1">
      <c r="B187" s="278"/>
      <c r="C187" s="444" t="s">
        <v>21</v>
      </c>
      <c r="D187" s="445"/>
      <c r="E187" s="332"/>
      <c r="F187" s="333"/>
      <c r="G187" s="316"/>
      <c r="H187" s="334"/>
      <c r="I187" s="335"/>
      <c r="J187" s="334"/>
      <c r="K187" s="334"/>
      <c r="L187" s="313"/>
      <c r="N187" s="227"/>
      <c r="O187" s="38"/>
      <c r="Q187" s="33"/>
      <c r="R187" s="33"/>
      <c r="S187" s="33"/>
      <c r="T187" s="33"/>
    </row>
    <row r="188" spans="2:20" ht="22.15" customHeight="1">
      <c r="B188" s="278"/>
      <c r="C188" s="446" t="s">
        <v>100</v>
      </c>
      <c r="D188" s="447"/>
      <c r="E188" s="307"/>
      <c r="F188" s="308"/>
      <c r="G188" s="238"/>
      <c r="H188" s="238"/>
      <c r="I188" s="310"/>
      <c r="J188" s="311"/>
      <c r="K188" s="312"/>
      <c r="L188" s="313"/>
      <c r="N188" s="222"/>
      <c r="O188" s="38"/>
      <c r="Q188" s="33"/>
      <c r="R188" s="33"/>
      <c r="S188" s="33"/>
      <c r="T188" s="33"/>
    </row>
    <row r="189" spans="2:20" ht="22.15" customHeight="1">
      <c r="B189" s="278"/>
      <c r="C189" s="442" t="s">
        <v>180</v>
      </c>
      <c r="D189" s="443"/>
      <c r="E189" s="307" t="s">
        <v>104</v>
      </c>
      <c r="F189" s="242">
        <v>1</v>
      </c>
      <c r="G189" s="238"/>
      <c r="H189" s="238"/>
      <c r="I189" s="310"/>
      <c r="J189" s="311"/>
      <c r="K189" s="312"/>
      <c r="L189" s="313"/>
      <c r="N189" s="227"/>
      <c r="O189" s="38"/>
      <c r="Q189" s="33"/>
      <c r="R189" s="33"/>
      <c r="S189" s="33"/>
      <c r="T189" s="33"/>
    </row>
    <row r="190" spans="2:20" ht="22.15" customHeight="1">
      <c r="B190" s="278"/>
      <c r="C190" s="432" t="s">
        <v>163</v>
      </c>
      <c r="D190" s="433"/>
      <c r="E190" s="237" t="s">
        <v>104</v>
      </c>
      <c r="F190" s="242">
        <v>1</v>
      </c>
      <c r="G190" s="239"/>
      <c r="H190" s="239"/>
      <c r="I190" s="238"/>
      <c r="J190" s="239"/>
      <c r="K190" s="240"/>
      <c r="L190" s="241"/>
      <c r="N190" s="227"/>
      <c r="O190" s="38"/>
      <c r="Q190" s="33"/>
      <c r="R190" s="33"/>
      <c r="S190" s="33"/>
      <c r="T190" s="33"/>
    </row>
    <row r="191" spans="2:20" ht="22.15" customHeight="1">
      <c r="B191" s="278"/>
      <c r="C191" s="432" t="s">
        <v>130</v>
      </c>
      <c r="D191" s="433"/>
      <c r="E191" s="308" t="s">
        <v>107</v>
      </c>
      <c r="F191" s="242">
        <v>10</v>
      </c>
      <c r="G191" s="239"/>
      <c r="H191" s="239"/>
      <c r="I191" s="238"/>
      <c r="J191" s="239"/>
      <c r="K191" s="240"/>
      <c r="L191" s="241"/>
      <c r="N191" s="227"/>
      <c r="O191" s="38"/>
      <c r="Q191" s="33"/>
      <c r="R191" s="33"/>
      <c r="S191" s="33"/>
      <c r="T191" s="33"/>
    </row>
    <row r="192" spans="2:20" ht="22.15" customHeight="1">
      <c r="B192" s="278"/>
      <c r="C192" s="432" t="s">
        <v>132</v>
      </c>
      <c r="D192" s="433"/>
      <c r="E192" s="237" t="s">
        <v>107</v>
      </c>
      <c r="F192" s="242">
        <v>14</v>
      </c>
      <c r="G192" s="239"/>
      <c r="H192" s="239"/>
      <c r="I192" s="238"/>
      <c r="J192" s="239"/>
      <c r="K192" s="240"/>
      <c r="L192" s="241"/>
      <c r="N192" s="227"/>
      <c r="O192" s="38"/>
      <c r="Q192" s="33"/>
      <c r="R192" s="33"/>
      <c r="S192" s="33"/>
      <c r="T192" s="33"/>
    </row>
    <row r="193" spans="2:20" ht="22.15" customHeight="1">
      <c r="B193" s="278"/>
      <c r="C193" s="440" t="s">
        <v>133</v>
      </c>
      <c r="D193" s="441" t="s">
        <v>134</v>
      </c>
      <c r="E193" s="237" t="s">
        <v>107</v>
      </c>
      <c r="F193" s="242">
        <v>41</v>
      </c>
      <c r="G193" s="239"/>
      <c r="H193" s="239"/>
      <c r="I193" s="238"/>
      <c r="J193" s="239"/>
      <c r="K193" s="240"/>
      <c r="L193" s="241"/>
      <c r="N193" s="227"/>
      <c r="O193" s="38"/>
      <c r="Q193" s="33"/>
      <c r="R193" s="33"/>
      <c r="S193" s="33"/>
      <c r="T193" s="33"/>
    </row>
    <row r="194" spans="2:20" ht="22.15" customHeight="1">
      <c r="B194" s="278"/>
      <c r="C194" s="432" t="s">
        <v>135</v>
      </c>
      <c r="D194" s="433"/>
      <c r="E194" s="237" t="s">
        <v>12</v>
      </c>
      <c r="F194" s="242">
        <v>269</v>
      </c>
      <c r="G194" s="239"/>
      <c r="H194" s="239"/>
      <c r="I194" s="238"/>
      <c r="J194" s="239"/>
      <c r="K194" s="240"/>
      <c r="L194" s="241"/>
      <c r="N194" s="227"/>
      <c r="O194" s="38"/>
      <c r="Q194" s="33"/>
      <c r="R194" s="33"/>
      <c r="S194" s="33"/>
      <c r="T194" s="33"/>
    </row>
    <row r="195" spans="2:20" ht="22.15" customHeight="1">
      <c r="B195" s="278"/>
      <c r="C195" s="432" t="s">
        <v>136</v>
      </c>
      <c r="D195" s="433"/>
      <c r="E195" s="237" t="s">
        <v>147</v>
      </c>
      <c r="F195" s="242">
        <v>10</v>
      </c>
      <c r="G195" s="239"/>
      <c r="H195" s="239"/>
      <c r="I195" s="238"/>
      <c r="J195" s="239"/>
      <c r="K195" s="240"/>
      <c r="L195" s="241"/>
      <c r="N195" s="227"/>
      <c r="O195" s="38"/>
      <c r="Q195" s="33"/>
      <c r="R195" s="33"/>
      <c r="S195" s="33"/>
      <c r="T195" s="33"/>
    </row>
    <row r="196" spans="2:20" ht="22.15" customHeight="1">
      <c r="B196" s="278"/>
      <c r="C196" s="432" t="s">
        <v>181</v>
      </c>
      <c r="D196" s="433"/>
      <c r="E196" s="237" t="s">
        <v>12</v>
      </c>
      <c r="F196" s="242">
        <v>20</v>
      </c>
      <c r="G196" s="239"/>
      <c r="H196" s="239"/>
      <c r="I196" s="238"/>
      <c r="J196" s="239"/>
      <c r="K196" s="240"/>
      <c r="L196" s="241"/>
      <c r="N196" s="227"/>
      <c r="O196" s="38"/>
      <c r="Q196" s="33"/>
      <c r="R196" s="33"/>
      <c r="S196" s="33"/>
      <c r="T196" s="33"/>
    </row>
    <row r="197" spans="2:20" ht="22.15" customHeight="1">
      <c r="B197" s="278"/>
      <c r="C197" s="438" t="s">
        <v>152</v>
      </c>
      <c r="D197" s="439"/>
      <c r="E197" s="237"/>
      <c r="F197" s="308"/>
      <c r="G197" s="321"/>
      <c r="H197" s="239"/>
      <c r="I197" s="321"/>
      <c r="J197" s="239"/>
      <c r="K197" s="320"/>
      <c r="L197" s="241"/>
      <c r="N197" s="227"/>
      <c r="O197" s="38"/>
      <c r="Q197" s="33"/>
      <c r="R197" s="33"/>
      <c r="S197" s="33"/>
      <c r="T197" s="33"/>
    </row>
    <row r="198" spans="2:20" ht="22.15" customHeight="1">
      <c r="B198" s="278"/>
      <c r="C198" s="432" t="s">
        <v>166</v>
      </c>
      <c r="D198" s="433"/>
      <c r="E198" s="308" t="s">
        <v>107</v>
      </c>
      <c r="F198" s="242">
        <v>2</v>
      </c>
      <c r="G198" s="321"/>
      <c r="H198" s="239"/>
      <c r="I198" s="321"/>
      <c r="J198" s="239"/>
      <c r="K198" s="322"/>
      <c r="L198" s="323"/>
      <c r="N198" s="227"/>
      <c r="O198" s="38"/>
      <c r="Q198" s="33"/>
      <c r="R198" s="33"/>
      <c r="S198" s="33"/>
      <c r="T198" s="33"/>
    </row>
    <row r="199" spans="2:20" ht="22.15" customHeight="1">
      <c r="B199" s="278"/>
      <c r="C199" s="432" t="s">
        <v>153</v>
      </c>
      <c r="D199" s="433"/>
      <c r="E199" s="308" t="s">
        <v>138</v>
      </c>
      <c r="F199" s="242">
        <v>9</v>
      </c>
      <c r="G199" s="321"/>
      <c r="H199" s="239"/>
      <c r="I199" s="321"/>
      <c r="J199" s="239"/>
      <c r="K199" s="322"/>
      <c r="L199" s="313"/>
      <c r="N199" s="227"/>
      <c r="O199" s="38"/>
      <c r="Q199" s="33"/>
      <c r="R199" s="33"/>
      <c r="S199" s="33"/>
      <c r="T199" s="33"/>
    </row>
    <row r="200" spans="2:20" ht="22.15" customHeight="1">
      <c r="B200" s="278"/>
      <c r="C200" s="432" t="s">
        <v>154</v>
      </c>
      <c r="D200" s="433"/>
      <c r="E200" s="308" t="s">
        <v>138</v>
      </c>
      <c r="F200" s="242">
        <v>10</v>
      </c>
      <c r="G200" s="321"/>
      <c r="H200" s="239"/>
      <c r="I200" s="321"/>
      <c r="J200" s="239"/>
      <c r="K200" s="322"/>
      <c r="L200" s="313"/>
      <c r="N200" s="227"/>
      <c r="O200" s="38"/>
      <c r="Q200" s="33"/>
      <c r="R200" s="33"/>
      <c r="S200" s="33"/>
      <c r="T200" s="33"/>
    </row>
    <row r="201" spans="2:20" ht="22.15" customHeight="1">
      <c r="B201" s="278"/>
      <c r="C201" s="432" t="s">
        <v>155</v>
      </c>
      <c r="D201" s="433"/>
      <c r="E201" s="308" t="s">
        <v>97</v>
      </c>
      <c r="F201" s="242">
        <v>1</v>
      </c>
      <c r="G201" s="321"/>
      <c r="H201" s="239"/>
      <c r="I201" s="321"/>
      <c r="J201" s="239"/>
      <c r="K201" s="322"/>
      <c r="L201" s="313"/>
      <c r="N201" s="227"/>
      <c r="O201" s="38"/>
      <c r="Q201" s="33"/>
      <c r="R201" s="33"/>
      <c r="S201" s="33"/>
      <c r="T201" s="33"/>
    </row>
    <row r="202" spans="2:20" ht="22.15" customHeight="1">
      <c r="B202" s="278"/>
      <c r="C202" s="432" t="s">
        <v>108</v>
      </c>
      <c r="D202" s="433"/>
      <c r="E202" s="308" t="s">
        <v>96</v>
      </c>
      <c r="F202" s="242">
        <v>3</v>
      </c>
      <c r="G202" s="321"/>
      <c r="H202" s="239"/>
      <c r="I202" s="321"/>
      <c r="J202" s="239"/>
      <c r="K202" s="322"/>
      <c r="L202" s="313"/>
      <c r="N202" s="227"/>
      <c r="O202" s="38"/>
      <c r="Q202" s="33"/>
      <c r="R202" s="33"/>
      <c r="S202" s="33"/>
      <c r="T202" s="33"/>
    </row>
    <row r="203" spans="2:20" ht="22.15" customHeight="1">
      <c r="B203" s="278"/>
      <c r="C203" s="352" t="s">
        <v>159</v>
      </c>
      <c r="D203" s="353"/>
      <c r="E203" s="308" t="s">
        <v>12</v>
      </c>
      <c r="F203" s="242">
        <v>4</v>
      </c>
      <c r="G203" s="321"/>
      <c r="H203" s="239"/>
      <c r="I203" s="321"/>
      <c r="J203" s="239"/>
      <c r="K203" s="322"/>
      <c r="L203" s="313"/>
      <c r="N203" s="227"/>
      <c r="O203" s="38"/>
      <c r="Q203" s="33"/>
      <c r="R203" s="33"/>
      <c r="S203" s="33"/>
      <c r="T203" s="33"/>
    </row>
    <row r="204" spans="2:20" ht="22.15" customHeight="1">
      <c r="B204" s="278"/>
      <c r="C204" s="352" t="s">
        <v>160</v>
      </c>
      <c r="D204" s="353"/>
      <c r="E204" s="308" t="s">
        <v>107</v>
      </c>
      <c r="F204" s="242">
        <v>0.55000000000000004</v>
      </c>
      <c r="G204" s="321"/>
      <c r="H204" s="239"/>
      <c r="I204" s="321"/>
      <c r="J204" s="239"/>
      <c r="K204" s="322"/>
      <c r="L204" s="313"/>
      <c r="N204" s="227"/>
      <c r="O204" s="38"/>
      <c r="Q204" s="33"/>
      <c r="R204" s="33"/>
      <c r="S204" s="33"/>
      <c r="T204" s="33"/>
    </row>
    <row r="205" spans="2:20" ht="22.15" customHeight="1">
      <c r="B205" s="278"/>
      <c r="C205" s="432" t="s">
        <v>162</v>
      </c>
      <c r="D205" s="433"/>
      <c r="E205" s="308" t="s">
        <v>107</v>
      </c>
      <c r="F205" s="242">
        <v>3</v>
      </c>
      <c r="G205" s="321"/>
      <c r="H205" s="239"/>
      <c r="I205" s="321"/>
      <c r="J205" s="239"/>
      <c r="K205" s="322"/>
      <c r="L205" s="313"/>
      <c r="N205" s="227"/>
      <c r="O205" s="38"/>
      <c r="Q205" s="33"/>
      <c r="R205" s="33"/>
      <c r="S205" s="33"/>
      <c r="T205" s="33"/>
    </row>
    <row r="206" spans="2:20" ht="22.15" customHeight="1">
      <c r="B206" s="278"/>
      <c r="C206" s="456" t="s">
        <v>156</v>
      </c>
      <c r="D206" s="457"/>
      <c r="E206" s="308"/>
      <c r="F206" s="308"/>
      <c r="G206" s="321"/>
      <c r="H206" s="239"/>
      <c r="I206" s="321"/>
      <c r="J206" s="239"/>
      <c r="K206" s="324"/>
      <c r="L206" s="313"/>
      <c r="N206" s="227"/>
      <c r="O206" s="38"/>
      <c r="Q206" s="33"/>
      <c r="R206" s="33"/>
      <c r="S206" s="33"/>
      <c r="T206" s="33"/>
    </row>
    <row r="207" spans="2:20" ht="22.15" customHeight="1">
      <c r="B207" s="278"/>
      <c r="C207" s="432" t="s">
        <v>170</v>
      </c>
      <c r="D207" s="433"/>
      <c r="E207" s="308" t="s">
        <v>109</v>
      </c>
      <c r="F207" s="303">
        <v>3</v>
      </c>
      <c r="G207" s="321"/>
      <c r="H207" s="239"/>
      <c r="I207" s="321"/>
      <c r="J207" s="239"/>
      <c r="K207" s="322"/>
      <c r="L207" s="313"/>
      <c r="N207" s="227"/>
      <c r="O207" s="38"/>
      <c r="Q207" s="33"/>
      <c r="R207" s="33"/>
      <c r="S207" s="33"/>
      <c r="T207" s="33"/>
    </row>
    <row r="208" spans="2:20" ht="22.15" customHeight="1">
      <c r="B208" s="278"/>
      <c r="C208" s="432" t="s">
        <v>157</v>
      </c>
      <c r="D208" s="433"/>
      <c r="E208" s="308"/>
      <c r="F208" s="308"/>
      <c r="G208" s="321"/>
      <c r="H208" s="239"/>
      <c r="I208" s="321"/>
      <c r="J208" s="239"/>
      <c r="K208" s="324"/>
      <c r="L208" s="313"/>
      <c r="N208" s="227"/>
      <c r="O208" s="38"/>
      <c r="Q208" s="33"/>
      <c r="R208" s="33"/>
      <c r="S208" s="33"/>
      <c r="T208" s="33"/>
    </row>
    <row r="209" spans="2:20" ht="22.15" customHeight="1">
      <c r="B209" s="278"/>
      <c r="C209" s="432" t="s">
        <v>171</v>
      </c>
      <c r="D209" s="433"/>
      <c r="E209" s="308" t="s">
        <v>109</v>
      </c>
      <c r="F209" s="242">
        <v>2</v>
      </c>
      <c r="G209" s="321"/>
      <c r="H209" s="239"/>
      <c r="I209" s="321"/>
      <c r="J209" s="239"/>
      <c r="K209" s="322"/>
      <c r="L209" s="313"/>
      <c r="N209" s="227"/>
      <c r="O209" s="38"/>
      <c r="Q209" s="33"/>
      <c r="R209" s="33"/>
      <c r="S209" s="33"/>
      <c r="T209" s="33"/>
    </row>
    <row r="210" spans="2:20" ht="22.15" customHeight="1">
      <c r="B210" s="278"/>
      <c r="C210" s="450" t="s">
        <v>110</v>
      </c>
      <c r="D210" s="451"/>
      <c r="E210" s="308"/>
      <c r="F210" s="308"/>
      <c r="G210" s="321"/>
      <c r="H210" s="239"/>
      <c r="I210" s="321"/>
      <c r="J210" s="239"/>
      <c r="K210" s="324"/>
      <c r="L210" s="313"/>
      <c r="N210" s="227"/>
      <c r="O210" s="38"/>
      <c r="Q210" s="33"/>
      <c r="R210" s="33"/>
      <c r="S210" s="33"/>
      <c r="T210" s="33"/>
    </row>
    <row r="211" spans="2:20" ht="22.15" customHeight="1">
      <c r="B211" s="278"/>
      <c r="C211" s="432" t="s">
        <v>172</v>
      </c>
      <c r="D211" s="433"/>
      <c r="E211" s="308" t="s">
        <v>109</v>
      </c>
      <c r="F211" s="242">
        <v>2</v>
      </c>
      <c r="G211" s="321"/>
      <c r="H211" s="239"/>
      <c r="I211" s="321"/>
      <c r="J211" s="239"/>
      <c r="K211" s="322"/>
      <c r="L211" s="313"/>
      <c r="N211" s="227"/>
      <c r="O211" s="38"/>
      <c r="Q211" s="33"/>
      <c r="R211" s="33"/>
      <c r="S211" s="33"/>
      <c r="T211" s="33"/>
    </row>
    <row r="212" spans="2:20" ht="22.15" customHeight="1">
      <c r="B212" s="278"/>
      <c r="C212" s="432" t="s">
        <v>158</v>
      </c>
      <c r="D212" s="433"/>
      <c r="E212" s="284"/>
      <c r="F212" s="284"/>
      <c r="G212" s="325"/>
      <c r="H212" s="239"/>
      <c r="I212" s="326"/>
      <c r="J212" s="239"/>
      <c r="K212" s="290"/>
      <c r="L212" s="313"/>
      <c r="N212" s="227"/>
      <c r="O212" s="38"/>
      <c r="Q212" s="33"/>
      <c r="R212" s="33"/>
      <c r="S212" s="33"/>
      <c r="T212" s="33"/>
    </row>
    <row r="213" spans="2:20" ht="22.15" customHeight="1">
      <c r="B213" s="278"/>
      <c r="C213" s="432" t="s">
        <v>111</v>
      </c>
      <c r="D213" s="433"/>
      <c r="E213" s="308"/>
      <c r="F213" s="308"/>
      <c r="G213" s="321"/>
      <c r="H213" s="239"/>
      <c r="I213" s="321"/>
      <c r="J213" s="239"/>
      <c r="K213" s="322"/>
      <c r="L213" s="313"/>
      <c r="N213" s="227"/>
      <c r="O213" s="38"/>
      <c r="Q213" s="33"/>
      <c r="R213" s="33"/>
      <c r="S213" s="33"/>
      <c r="T213" s="33"/>
    </row>
    <row r="214" spans="2:20" ht="22.15" customHeight="1">
      <c r="B214" s="278"/>
      <c r="C214" s="432" t="s">
        <v>112</v>
      </c>
      <c r="D214" s="433"/>
      <c r="E214" s="308" t="s">
        <v>106</v>
      </c>
      <c r="F214" s="242">
        <v>6</v>
      </c>
      <c r="G214" s="321"/>
      <c r="H214" s="239"/>
      <c r="I214" s="321"/>
      <c r="J214" s="239"/>
      <c r="K214" s="322"/>
      <c r="L214" s="313"/>
      <c r="N214" s="227"/>
      <c r="O214" s="38"/>
      <c r="Q214" s="33"/>
      <c r="R214" s="33"/>
      <c r="S214" s="33"/>
      <c r="T214" s="33"/>
    </row>
    <row r="215" spans="2:20" ht="22.15" customHeight="1">
      <c r="B215" s="278"/>
      <c r="C215" s="432" t="s">
        <v>113</v>
      </c>
      <c r="D215" s="433"/>
      <c r="E215" s="308" t="s">
        <v>106</v>
      </c>
      <c r="F215" s="242">
        <v>6</v>
      </c>
      <c r="G215" s="321"/>
      <c r="H215" s="239"/>
      <c r="I215" s="321"/>
      <c r="J215" s="239"/>
      <c r="K215" s="322"/>
      <c r="L215" s="313"/>
      <c r="N215" s="227"/>
      <c r="O215" s="38"/>
      <c r="Q215" s="33"/>
      <c r="R215" s="33"/>
      <c r="S215" s="33"/>
      <c r="T215" s="33"/>
    </row>
    <row r="216" spans="2:20" ht="22.15" customHeight="1">
      <c r="B216" s="278"/>
      <c r="C216" s="448" t="s">
        <v>146</v>
      </c>
      <c r="D216" s="449"/>
      <c r="E216" s="327"/>
      <c r="F216" s="327"/>
      <c r="G216" s="328"/>
      <c r="H216" s="239"/>
      <c r="I216" s="329"/>
      <c r="J216" s="239"/>
      <c r="K216" s="329"/>
      <c r="L216" s="313"/>
      <c r="N216" s="227"/>
      <c r="O216" s="38"/>
      <c r="Q216" s="33"/>
      <c r="R216" s="33"/>
      <c r="S216" s="33"/>
      <c r="T216" s="33"/>
    </row>
    <row r="217" spans="2:20" ht="22.15" customHeight="1">
      <c r="B217" s="278"/>
      <c r="C217" s="432" t="s">
        <v>114</v>
      </c>
      <c r="D217" s="433"/>
      <c r="E217" s="330" t="s">
        <v>12</v>
      </c>
      <c r="F217" s="330">
        <v>96</v>
      </c>
      <c r="G217" s="321"/>
      <c r="H217" s="239"/>
      <c r="I217" s="321"/>
      <c r="J217" s="239"/>
      <c r="K217" s="322"/>
      <c r="L217" s="313"/>
      <c r="N217" s="227"/>
      <c r="O217" s="38"/>
      <c r="Q217" s="33"/>
      <c r="R217" s="33"/>
      <c r="S217" s="33"/>
      <c r="T217" s="33"/>
    </row>
    <row r="218" spans="2:20" ht="22.15" customHeight="1">
      <c r="B218" s="278"/>
      <c r="C218" s="432" t="s">
        <v>170</v>
      </c>
      <c r="D218" s="433"/>
      <c r="E218" s="308" t="s">
        <v>109</v>
      </c>
      <c r="F218" s="303">
        <v>6</v>
      </c>
      <c r="G218" s="321"/>
      <c r="H218" s="239"/>
      <c r="I218" s="321"/>
      <c r="J218" s="239"/>
      <c r="K218" s="322"/>
      <c r="L218" s="313"/>
      <c r="N218" s="227"/>
      <c r="O218" s="38"/>
      <c r="Q218" s="33"/>
      <c r="R218" s="33"/>
      <c r="S218" s="33"/>
      <c r="T218" s="33"/>
    </row>
    <row r="219" spans="2:20" ht="22.15" customHeight="1">
      <c r="B219" s="278"/>
      <c r="C219" s="432" t="s">
        <v>171</v>
      </c>
      <c r="D219" s="433"/>
      <c r="E219" s="308" t="s">
        <v>109</v>
      </c>
      <c r="F219" s="242">
        <v>4</v>
      </c>
      <c r="G219" s="321"/>
      <c r="H219" s="239"/>
      <c r="I219" s="321"/>
      <c r="J219" s="239"/>
      <c r="K219" s="322"/>
      <c r="L219" s="313"/>
      <c r="N219" s="227"/>
      <c r="O219" s="38"/>
      <c r="Q219" s="33"/>
      <c r="R219" s="33"/>
      <c r="S219" s="33"/>
      <c r="T219" s="33"/>
    </row>
    <row r="220" spans="2:20" ht="22.15" customHeight="1">
      <c r="B220" s="278"/>
      <c r="C220" s="432" t="s">
        <v>169</v>
      </c>
      <c r="D220" s="433"/>
      <c r="E220" s="308" t="s">
        <v>109</v>
      </c>
      <c r="F220" s="242">
        <v>9</v>
      </c>
      <c r="G220" s="321"/>
      <c r="H220" s="239"/>
      <c r="I220" s="321"/>
      <c r="J220" s="239"/>
      <c r="K220" s="322"/>
      <c r="L220" s="313"/>
      <c r="N220" s="227"/>
      <c r="O220" s="38"/>
      <c r="Q220" s="33"/>
      <c r="R220" s="33"/>
      <c r="S220" s="33"/>
      <c r="T220" s="33"/>
    </row>
    <row r="221" spans="2:20" ht="22.15" customHeight="1">
      <c r="B221" s="278"/>
      <c r="C221" s="432" t="s">
        <v>173</v>
      </c>
      <c r="D221" s="433"/>
      <c r="E221" s="308" t="s">
        <v>109</v>
      </c>
      <c r="F221" s="242">
        <v>5</v>
      </c>
      <c r="G221" s="321"/>
      <c r="H221" s="239"/>
      <c r="I221" s="321"/>
      <c r="J221" s="239"/>
      <c r="K221" s="322"/>
      <c r="L221" s="313"/>
      <c r="N221" s="227"/>
      <c r="O221" s="38"/>
      <c r="Q221" s="33"/>
      <c r="R221" s="33"/>
      <c r="S221" s="33"/>
      <c r="T221" s="33"/>
    </row>
    <row r="222" spans="2:20" ht="22.15" customHeight="1">
      <c r="B222" s="278"/>
      <c r="C222" s="432" t="s">
        <v>115</v>
      </c>
      <c r="D222" s="433"/>
      <c r="E222" s="308" t="s">
        <v>109</v>
      </c>
      <c r="F222" s="242">
        <v>15</v>
      </c>
      <c r="G222" s="321"/>
      <c r="H222" s="239"/>
      <c r="I222" s="321"/>
      <c r="J222" s="239"/>
      <c r="K222" s="322"/>
      <c r="L222" s="313"/>
      <c r="N222" s="227"/>
      <c r="O222" s="38"/>
      <c r="Q222" s="33"/>
      <c r="R222" s="33"/>
      <c r="S222" s="33"/>
      <c r="T222" s="33"/>
    </row>
    <row r="223" spans="2:20" ht="22.15" customHeight="1">
      <c r="B223" s="278"/>
      <c r="C223" s="352" t="s">
        <v>167</v>
      </c>
      <c r="D223" s="353"/>
      <c r="E223" s="308" t="s">
        <v>109</v>
      </c>
      <c r="F223" s="242">
        <v>3</v>
      </c>
      <c r="G223" s="321"/>
      <c r="H223" s="239"/>
      <c r="I223" s="321"/>
      <c r="J223" s="239"/>
      <c r="K223" s="322"/>
      <c r="L223" s="313"/>
      <c r="N223" s="227"/>
      <c r="O223" s="38"/>
      <c r="Q223" s="33"/>
      <c r="R223" s="33"/>
      <c r="S223" s="33"/>
      <c r="T223" s="33"/>
    </row>
    <row r="224" spans="2:20" ht="22.15" customHeight="1">
      <c r="B224" s="278"/>
      <c r="C224" s="352" t="s">
        <v>168</v>
      </c>
      <c r="D224" s="353"/>
      <c r="E224" s="308" t="s">
        <v>109</v>
      </c>
      <c r="F224" s="242">
        <v>1</v>
      </c>
      <c r="G224" s="321"/>
      <c r="H224" s="239"/>
      <c r="I224" s="321"/>
      <c r="J224" s="239"/>
      <c r="K224" s="322"/>
      <c r="L224" s="313"/>
      <c r="N224" s="227"/>
      <c r="O224" s="38"/>
      <c r="Q224" s="33"/>
      <c r="R224" s="33"/>
      <c r="S224" s="33"/>
      <c r="T224" s="33"/>
    </row>
    <row r="225" spans="2:20" ht="22.15" customHeight="1">
      <c r="B225" s="278"/>
      <c r="C225" s="432" t="s">
        <v>116</v>
      </c>
      <c r="D225" s="433"/>
      <c r="E225" s="308"/>
      <c r="F225" s="308"/>
      <c r="G225" s="321"/>
      <c r="H225" s="239"/>
      <c r="I225" s="321"/>
      <c r="J225" s="239"/>
      <c r="K225" s="322"/>
      <c r="L225" s="313"/>
      <c r="N225" s="227"/>
      <c r="O225" s="38"/>
      <c r="Q225" s="33"/>
      <c r="R225" s="33"/>
      <c r="S225" s="33"/>
      <c r="T225" s="33"/>
    </row>
    <row r="226" spans="2:20" ht="22.15" customHeight="1">
      <c r="B226" s="278"/>
      <c r="C226" s="432" t="s">
        <v>175</v>
      </c>
      <c r="D226" s="433"/>
      <c r="E226" s="308" t="s">
        <v>106</v>
      </c>
      <c r="F226" s="242">
        <v>12</v>
      </c>
      <c r="G226" s="321"/>
      <c r="H226" s="239"/>
      <c r="I226" s="321"/>
      <c r="J226" s="239"/>
      <c r="K226" s="322"/>
      <c r="L226" s="313"/>
      <c r="N226" s="227"/>
      <c r="O226" s="38"/>
      <c r="Q226" s="33"/>
      <c r="R226" s="33"/>
      <c r="S226" s="33"/>
      <c r="T226" s="33"/>
    </row>
    <row r="227" spans="2:20" ht="22.15" customHeight="1">
      <c r="B227" s="278"/>
      <c r="C227" s="432" t="s">
        <v>176</v>
      </c>
      <c r="D227" s="433"/>
      <c r="E227" s="331" t="s">
        <v>106</v>
      </c>
      <c r="F227" s="331">
        <v>6</v>
      </c>
      <c r="G227" s="321"/>
      <c r="H227" s="239"/>
      <c r="I227" s="321"/>
      <c r="J227" s="239"/>
      <c r="K227" s="322"/>
      <c r="L227" s="313"/>
      <c r="N227" s="227"/>
      <c r="O227" s="38"/>
      <c r="Q227" s="33"/>
      <c r="R227" s="33"/>
      <c r="S227" s="33"/>
      <c r="T227" s="33"/>
    </row>
    <row r="228" spans="2:20" ht="22.15" customHeight="1">
      <c r="B228" s="278"/>
      <c r="C228" s="432" t="s">
        <v>177</v>
      </c>
      <c r="D228" s="433"/>
      <c r="E228" s="308" t="s">
        <v>106</v>
      </c>
      <c r="F228" s="331">
        <v>6</v>
      </c>
      <c r="G228" s="321"/>
      <c r="H228" s="239"/>
      <c r="I228" s="321"/>
      <c r="J228" s="239"/>
      <c r="K228" s="322"/>
      <c r="L228" s="313"/>
      <c r="N228" s="227"/>
      <c r="O228" s="38"/>
      <c r="Q228" s="33"/>
      <c r="R228" s="33"/>
      <c r="S228" s="33"/>
      <c r="T228" s="33"/>
    </row>
    <row r="229" spans="2:20" ht="22.15" customHeight="1">
      <c r="B229" s="278"/>
      <c r="C229" s="452" t="s">
        <v>117</v>
      </c>
      <c r="D229" s="453"/>
      <c r="E229" s="283" t="s">
        <v>12</v>
      </c>
      <c r="F229" s="242">
        <v>30</v>
      </c>
      <c r="G229" s="321"/>
      <c r="H229" s="239"/>
      <c r="I229" s="321"/>
      <c r="J229" s="239"/>
      <c r="K229" s="322"/>
      <c r="L229" s="313"/>
      <c r="N229" s="227"/>
      <c r="O229" s="38"/>
      <c r="Q229" s="33"/>
      <c r="R229" s="33"/>
      <c r="S229" s="33"/>
      <c r="T229" s="33"/>
    </row>
    <row r="230" spans="2:20" ht="22.15" customHeight="1">
      <c r="B230" s="278"/>
      <c r="C230" s="452" t="s">
        <v>118</v>
      </c>
      <c r="D230" s="453"/>
      <c r="E230" s="283" t="s">
        <v>12</v>
      </c>
      <c r="F230" s="242">
        <v>26</v>
      </c>
      <c r="G230" s="321"/>
      <c r="H230" s="239"/>
      <c r="I230" s="321"/>
      <c r="J230" s="239"/>
      <c r="K230" s="322"/>
      <c r="L230" s="313"/>
      <c r="N230" s="227"/>
      <c r="O230" s="38"/>
      <c r="Q230" s="33"/>
      <c r="R230" s="33"/>
      <c r="S230" s="33"/>
      <c r="T230" s="33"/>
    </row>
    <row r="231" spans="2:20" ht="22.15" customHeight="1">
      <c r="B231" s="278"/>
      <c r="C231" s="448" t="s">
        <v>125</v>
      </c>
      <c r="D231" s="449"/>
      <c r="E231" s="327"/>
      <c r="F231" s="327"/>
      <c r="G231" s="328"/>
      <c r="H231" s="239"/>
      <c r="I231" s="329"/>
      <c r="J231" s="239"/>
      <c r="K231" s="329"/>
      <c r="L231" s="313"/>
      <c r="N231" s="227"/>
      <c r="O231" s="38"/>
      <c r="Q231" s="33"/>
      <c r="R231" s="33"/>
      <c r="S231" s="33"/>
      <c r="T231" s="33"/>
    </row>
    <row r="232" spans="2:20" ht="22.15" customHeight="1">
      <c r="B232" s="278"/>
      <c r="C232" s="432" t="s">
        <v>179</v>
      </c>
      <c r="D232" s="433"/>
      <c r="E232" s="308" t="s">
        <v>97</v>
      </c>
      <c r="F232" s="242">
        <v>3</v>
      </c>
      <c r="G232" s="321"/>
      <c r="H232" s="239"/>
      <c r="I232" s="321"/>
      <c r="J232" s="239"/>
      <c r="K232" s="322"/>
      <c r="L232" s="313"/>
      <c r="N232" s="227"/>
      <c r="O232" s="38"/>
      <c r="Q232" s="33"/>
      <c r="R232" s="33"/>
      <c r="S232" s="33"/>
      <c r="T232" s="33"/>
    </row>
    <row r="233" spans="2:20" ht="22.15" customHeight="1">
      <c r="B233" s="278"/>
      <c r="C233" s="432" t="s">
        <v>120</v>
      </c>
      <c r="D233" s="433"/>
      <c r="E233" s="308" t="s">
        <v>104</v>
      </c>
      <c r="F233" s="242">
        <v>1</v>
      </c>
      <c r="G233" s="321"/>
      <c r="H233" s="239"/>
      <c r="I233" s="321"/>
      <c r="J233" s="239"/>
      <c r="K233" s="322"/>
      <c r="L233" s="313"/>
      <c r="N233" s="227"/>
      <c r="O233" s="38"/>
      <c r="Q233" s="33"/>
      <c r="R233" s="33"/>
      <c r="S233" s="33"/>
      <c r="T233" s="33"/>
    </row>
    <row r="234" spans="2:20" ht="22.15" customHeight="1">
      <c r="B234" s="278"/>
      <c r="C234" s="432" t="s">
        <v>121</v>
      </c>
      <c r="D234" s="433"/>
      <c r="E234" s="308" t="s">
        <v>104</v>
      </c>
      <c r="F234" s="242">
        <v>1</v>
      </c>
      <c r="G234" s="321"/>
      <c r="H234" s="239"/>
      <c r="I234" s="321"/>
      <c r="J234" s="239"/>
      <c r="K234" s="322"/>
      <c r="L234" s="313"/>
      <c r="N234" s="227"/>
      <c r="O234" s="38"/>
      <c r="Q234" s="33"/>
      <c r="R234" s="33"/>
      <c r="S234" s="33"/>
      <c r="T234" s="33"/>
    </row>
    <row r="235" spans="2:20" ht="22.15" customHeight="1">
      <c r="B235" s="278"/>
      <c r="C235" s="432" t="s">
        <v>122</v>
      </c>
      <c r="D235" s="433"/>
      <c r="E235" s="308" t="s">
        <v>104</v>
      </c>
      <c r="F235" s="242">
        <v>1</v>
      </c>
      <c r="G235" s="321"/>
      <c r="H235" s="239"/>
      <c r="I235" s="321"/>
      <c r="J235" s="239"/>
      <c r="K235" s="322"/>
      <c r="L235" s="313"/>
      <c r="N235" s="227"/>
      <c r="O235" s="38"/>
      <c r="Q235" s="33"/>
      <c r="R235" s="33"/>
      <c r="S235" s="33"/>
      <c r="T235" s="33"/>
    </row>
    <row r="236" spans="2:20" ht="22.15" customHeight="1">
      <c r="B236" s="278"/>
      <c r="C236" s="432" t="s">
        <v>123</v>
      </c>
      <c r="D236" s="433"/>
      <c r="E236" s="308" t="s">
        <v>104</v>
      </c>
      <c r="F236" s="242">
        <v>1</v>
      </c>
      <c r="G236" s="321"/>
      <c r="H236" s="239"/>
      <c r="I236" s="321"/>
      <c r="J236" s="239"/>
      <c r="K236" s="322"/>
      <c r="L236" s="313"/>
      <c r="N236" s="227"/>
      <c r="O236" s="38"/>
      <c r="Q236" s="33"/>
      <c r="R236" s="33"/>
      <c r="S236" s="33"/>
      <c r="T236" s="33"/>
    </row>
    <row r="237" spans="2:20" ht="22.15" customHeight="1">
      <c r="B237" s="278"/>
      <c r="C237" s="432" t="s">
        <v>124</v>
      </c>
      <c r="D237" s="433"/>
      <c r="E237" s="308" t="s">
        <v>104</v>
      </c>
      <c r="F237" s="242">
        <v>1</v>
      </c>
      <c r="G237" s="321"/>
      <c r="H237" s="239"/>
      <c r="I237" s="321"/>
      <c r="J237" s="239"/>
      <c r="K237" s="322"/>
      <c r="L237" s="313"/>
      <c r="N237" s="227"/>
      <c r="O237" s="38"/>
      <c r="Q237" s="33"/>
      <c r="R237" s="33"/>
      <c r="S237" s="33"/>
      <c r="T237" s="33"/>
    </row>
    <row r="238" spans="2:20" ht="22.15" customHeight="1">
      <c r="B238" s="278"/>
      <c r="C238" s="444" t="s">
        <v>21</v>
      </c>
      <c r="D238" s="445"/>
      <c r="E238" s="332"/>
      <c r="F238" s="333"/>
      <c r="G238" s="316"/>
      <c r="H238" s="334"/>
      <c r="I238" s="335"/>
      <c r="J238" s="334"/>
      <c r="K238" s="334"/>
      <c r="L238" s="313"/>
      <c r="N238" s="227"/>
      <c r="O238" s="38"/>
      <c r="Q238" s="33"/>
      <c r="R238" s="33"/>
      <c r="S238" s="33"/>
      <c r="T238" s="33"/>
    </row>
    <row r="239" spans="2:20" ht="22.15" customHeight="1">
      <c r="B239" s="278"/>
      <c r="C239" s="454" t="s">
        <v>128</v>
      </c>
      <c r="D239" s="455"/>
      <c r="E239" s="307"/>
      <c r="F239" s="308"/>
      <c r="G239" s="238"/>
      <c r="H239" s="238"/>
      <c r="I239" s="238"/>
      <c r="J239" s="311"/>
      <c r="K239" s="312"/>
      <c r="L239" s="282"/>
      <c r="N239" s="222"/>
      <c r="O239" s="38"/>
      <c r="Q239" s="33"/>
      <c r="R239" s="33"/>
      <c r="S239" s="33"/>
      <c r="T239" s="33"/>
    </row>
    <row r="240" spans="2:20" ht="22.15" customHeight="1">
      <c r="B240" s="278"/>
      <c r="C240" s="438" t="s">
        <v>105</v>
      </c>
      <c r="D240" s="439"/>
      <c r="E240" s="237"/>
      <c r="F240" s="308"/>
      <c r="G240" s="321"/>
      <c r="H240" s="336"/>
      <c r="I240" s="321"/>
      <c r="J240" s="321"/>
      <c r="K240" s="322"/>
      <c r="L240" s="313"/>
      <c r="N240" s="227"/>
      <c r="O240" s="38"/>
      <c r="Q240" s="33"/>
      <c r="R240" s="33"/>
      <c r="S240" s="33"/>
      <c r="T240" s="33"/>
    </row>
    <row r="241" spans="2:20" ht="22.15" customHeight="1">
      <c r="B241" s="278"/>
      <c r="C241" s="432" t="s">
        <v>166</v>
      </c>
      <c r="D241" s="433"/>
      <c r="E241" s="308" t="s">
        <v>107</v>
      </c>
      <c r="F241" s="242">
        <v>16</v>
      </c>
      <c r="G241" s="321"/>
      <c r="H241" s="239"/>
      <c r="I241" s="321"/>
      <c r="J241" s="239"/>
      <c r="K241" s="322"/>
      <c r="L241" s="313"/>
      <c r="N241" s="227"/>
      <c r="O241" s="38"/>
      <c r="Q241" s="33"/>
      <c r="R241" s="33"/>
      <c r="S241" s="33"/>
      <c r="T241" s="33"/>
    </row>
    <row r="242" spans="2:20" ht="22.15" customHeight="1">
      <c r="B242" s="278"/>
      <c r="C242" s="432" t="s">
        <v>153</v>
      </c>
      <c r="D242" s="433"/>
      <c r="E242" s="308" t="s">
        <v>138</v>
      </c>
      <c r="F242" s="242">
        <v>84</v>
      </c>
      <c r="G242" s="321"/>
      <c r="H242" s="239"/>
      <c r="I242" s="321"/>
      <c r="J242" s="239"/>
      <c r="K242" s="322"/>
      <c r="L242" s="313"/>
      <c r="N242" s="227"/>
      <c r="O242" s="38"/>
      <c r="Q242" s="33"/>
      <c r="R242" s="33"/>
      <c r="S242" s="33"/>
      <c r="T242" s="33"/>
    </row>
    <row r="243" spans="2:20" ht="22.15" customHeight="1">
      <c r="B243" s="278"/>
      <c r="C243" s="432" t="s">
        <v>154</v>
      </c>
      <c r="D243" s="433"/>
      <c r="E243" s="308" t="s">
        <v>138</v>
      </c>
      <c r="F243" s="242">
        <v>96</v>
      </c>
      <c r="G243" s="321"/>
      <c r="H243" s="239"/>
      <c r="I243" s="321"/>
      <c r="J243" s="239"/>
      <c r="K243" s="322"/>
      <c r="L243" s="313"/>
      <c r="N243" s="227"/>
      <c r="O243" s="38"/>
      <c r="Q243" s="33"/>
      <c r="R243" s="33"/>
      <c r="S243" s="33"/>
      <c r="T243" s="33"/>
    </row>
    <row r="244" spans="2:20" ht="22.15" customHeight="1">
      <c r="B244" s="278"/>
      <c r="C244" s="432" t="s">
        <v>155</v>
      </c>
      <c r="D244" s="433"/>
      <c r="E244" s="308" t="s">
        <v>97</v>
      </c>
      <c r="F244" s="242">
        <v>16</v>
      </c>
      <c r="G244" s="321"/>
      <c r="H244" s="239"/>
      <c r="I244" s="321"/>
      <c r="J244" s="239"/>
      <c r="K244" s="322"/>
      <c r="L244" s="313"/>
      <c r="N244" s="227"/>
      <c r="O244" s="38"/>
      <c r="Q244" s="33"/>
      <c r="R244" s="33"/>
      <c r="S244" s="33"/>
      <c r="T244" s="33"/>
    </row>
    <row r="245" spans="2:20" ht="22.15" customHeight="1">
      <c r="B245" s="278"/>
      <c r="C245" s="432" t="s">
        <v>108</v>
      </c>
      <c r="D245" s="433"/>
      <c r="E245" s="308" t="s">
        <v>96</v>
      </c>
      <c r="F245" s="242">
        <v>31</v>
      </c>
      <c r="G245" s="321"/>
      <c r="H245" s="239"/>
      <c r="I245" s="321"/>
      <c r="J245" s="239"/>
      <c r="K245" s="322"/>
      <c r="L245" s="313"/>
      <c r="N245" s="227"/>
      <c r="O245" s="38"/>
      <c r="Q245" s="33"/>
      <c r="R245" s="33"/>
      <c r="S245" s="33"/>
      <c r="T245" s="33"/>
    </row>
    <row r="246" spans="2:20" ht="22.15" customHeight="1">
      <c r="B246" s="278"/>
      <c r="C246" s="432" t="s">
        <v>159</v>
      </c>
      <c r="D246" s="433"/>
      <c r="E246" s="237" t="s">
        <v>12</v>
      </c>
      <c r="F246" s="242">
        <v>34</v>
      </c>
      <c r="G246" s="321"/>
      <c r="H246" s="239"/>
      <c r="I246" s="321"/>
      <c r="J246" s="239"/>
      <c r="K246" s="322"/>
      <c r="L246" s="313"/>
      <c r="N246" s="227"/>
      <c r="O246" s="38"/>
      <c r="Q246" s="33"/>
      <c r="R246" s="33"/>
      <c r="S246" s="33"/>
      <c r="T246" s="33"/>
    </row>
    <row r="247" spans="2:20" ht="22.15" customHeight="1">
      <c r="B247" s="278"/>
      <c r="C247" s="432" t="s">
        <v>160</v>
      </c>
      <c r="D247" s="433"/>
      <c r="E247" s="237" t="s">
        <v>107</v>
      </c>
      <c r="F247" s="242">
        <v>6</v>
      </c>
      <c r="G247" s="321"/>
      <c r="H247" s="239"/>
      <c r="I247" s="321"/>
      <c r="J247" s="239"/>
      <c r="K247" s="322"/>
      <c r="L247" s="313"/>
      <c r="N247" s="227"/>
      <c r="O247" s="38"/>
      <c r="Q247" s="33"/>
      <c r="R247" s="33"/>
      <c r="S247" s="33"/>
      <c r="T247" s="33"/>
    </row>
    <row r="248" spans="2:20" ht="22.15" customHeight="1">
      <c r="B248" s="278"/>
      <c r="C248" s="432" t="s">
        <v>162</v>
      </c>
      <c r="D248" s="433"/>
      <c r="E248" s="237" t="s">
        <v>107</v>
      </c>
      <c r="F248" s="242">
        <v>31</v>
      </c>
      <c r="G248" s="321"/>
      <c r="H248" s="239"/>
      <c r="I248" s="321"/>
      <c r="J248" s="239"/>
      <c r="K248" s="322"/>
      <c r="L248" s="313"/>
      <c r="N248" s="227"/>
      <c r="O248" s="38"/>
      <c r="Q248" s="33"/>
      <c r="R248" s="33"/>
      <c r="S248" s="33"/>
      <c r="T248" s="33"/>
    </row>
    <row r="249" spans="2:20" ht="22.15" customHeight="1">
      <c r="B249" s="278"/>
      <c r="C249" s="456" t="s">
        <v>156</v>
      </c>
      <c r="D249" s="457"/>
      <c r="E249" s="308"/>
      <c r="F249" s="308"/>
      <c r="G249" s="321"/>
      <c r="H249" s="239"/>
      <c r="I249" s="321"/>
      <c r="J249" s="239"/>
      <c r="K249" s="324"/>
      <c r="L249" s="313"/>
      <c r="N249" s="227"/>
      <c r="O249" s="38"/>
      <c r="Q249" s="33"/>
      <c r="R249" s="33"/>
      <c r="S249" s="33"/>
      <c r="T249" s="33"/>
    </row>
    <row r="250" spans="2:20" ht="22.15" customHeight="1">
      <c r="B250" s="278"/>
      <c r="C250" s="432" t="s">
        <v>170</v>
      </c>
      <c r="D250" s="433"/>
      <c r="E250" s="308" t="s">
        <v>109</v>
      </c>
      <c r="F250" s="303">
        <v>31</v>
      </c>
      <c r="G250" s="321"/>
      <c r="H250" s="239"/>
      <c r="I250" s="321"/>
      <c r="J250" s="239"/>
      <c r="K250" s="322"/>
      <c r="L250" s="313"/>
      <c r="N250" s="227"/>
      <c r="O250" s="38"/>
      <c r="Q250" s="33"/>
      <c r="R250" s="33"/>
      <c r="S250" s="33"/>
      <c r="T250" s="33"/>
    </row>
    <row r="251" spans="2:20" ht="22.15" customHeight="1">
      <c r="B251" s="278"/>
      <c r="C251" s="432" t="s">
        <v>157</v>
      </c>
      <c r="D251" s="433"/>
      <c r="E251" s="308"/>
      <c r="F251" s="308"/>
      <c r="G251" s="321"/>
      <c r="H251" s="239"/>
      <c r="I251" s="321"/>
      <c r="J251" s="239"/>
      <c r="K251" s="324"/>
      <c r="L251" s="313"/>
      <c r="N251" s="227"/>
      <c r="O251" s="38"/>
      <c r="Q251" s="33"/>
      <c r="R251" s="33"/>
      <c r="S251" s="33"/>
      <c r="T251" s="33"/>
    </row>
    <row r="252" spans="2:20" ht="22.15" customHeight="1">
      <c r="B252" s="278"/>
      <c r="C252" s="432" t="s">
        <v>171</v>
      </c>
      <c r="D252" s="433"/>
      <c r="E252" s="308" t="s">
        <v>109</v>
      </c>
      <c r="F252" s="242">
        <v>12</v>
      </c>
      <c r="G252" s="321"/>
      <c r="H252" s="239"/>
      <c r="I252" s="321"/>
      <c r="J252" s="239"/>
      <c r="K252" s="322"/>
      <c r="L252" s="313"/>
      <c r="N252" s="227"/>
      <c r="O252" s="38"/>
      <c r="Q252" s="33"/>
      <c r="R252" s="33"/>
      <c r="S252" s="33"/>
      <c r="T252" s="33"/>
    </row>
    <row r="253" spans="2:20" ht="22.15" customHeight="1">
      <c r="B253" s="278"/>
      <c r="C253" s="450" t="s">
        <v>110</v>
      </c>
      <c r="D253" s="451"/>
      <c r="E253" s="308"/>
      <c r="F253" s="308"/>
      <c r="G253" s="321"/>
      <c r="H253" s="239"/>
      <c r="I253" s="321"/>
      <c r="J253" s="239"/>
      <c r="K253" s="324"/>
      <c r="L253" s="313"/>
      <c r="N253" s="227"/>
      <c r="O253" s="38"/>
      <c r="Q253" s="33"/>
      <c r="R253" s="33"/>
      <c r="S253" s="33"/>
      <c r="T253" s="33"/>
    </row>
    <row r="254" spans="2:20" ht="22.15" customHeight="1">
      <c r="B254" s="278"/>
      <c r="C254" s="432" t="s">
        <v>172</v>
      </c>
      <c r="D254" s="433"/>
      <c r="E254" s="308" t="s">
        <v>109</v>
      </c>
      <c r="F254" s="242">
        <v>16</v>
      </c>
      <c r="G254" s="321"/>
      <c r="H254" s="239"/>
      <c r="I254" s="321"/>
      <c r="J254" s="239"/>
      <c r="K254" s="322"/>
      <c r="L254" s="313"/>
      <c r="N254" s="227"/>
      <c r="O254" s="38"/>
      <c r="Q254" s="33"/>
      <c r="R254" s="33"/>
      <c r="S254" s="33"/>
      <c r="T254" s="33"/>
    </row>
    <row r="255" spans="2:20" ht="22.15" customHeight="1">
      <c r="B255" s="278"/>
      <c r="C255" s="432" t="s">
        <v>158</v>
      </c>
      <c r="D255" s="433"/>
      <c r="E255" s="284"/>
      <c r="F255" s="284"/>
      <c r="G255" s="325"/>
      <c r="H255" s="239"/>
      <c r="I255" s="326"/>
      <c r="J255" s="239"/>
      <c r="K255" s="290"/>
      <c r="L255" s="313"/>
      <c r="N255" s="227"/>
      <c r="O255" s="38"/>
      <c r="Q255" s="33"/>
      <c r="R255" s="33"/>
      <c r="S255" s="33"/>
      <c r="T255" s="33"/>
    </row>
    <row r="256" spans="2:20" ht="22.15" customHeight="1">
      <c r="B256" s="278"/>
      <c r="C256" s="432" t="s">
        <v>111</v>
      </c>
      <c r="D256" s="433"/>
      <c r="E256" s="308"/>
      <c r="F256" s="308"/>
      <c r="G256" s="321"/>
      <c r="H256" s="239"/>
      <c r="I256" s="321"/>
      <c r="J256" s="239"/>
      <c r="K256" s="322"/>
      <c r="L256" s="313"/>
      <c r="N256" s="227"/>
      <c r="O256" s="38"/>
      <c r="Q256" s="33"/>
      <c r="R256" s="33"/>
      <c r="S256" s="33"/>
      <c r="T256" s="33"/>
    </row>
    <row r="257" spans="2:20" ht="22.15" customHeight="1">
      <c r="B257" s="278"/>
      <c r="C257" s="432" t="s">
        <v>112</v>
      </c>
      <c r="D257" s="433"/>
      <c r="E257" s="308" t="s">
        <v>106</v>
      </c>
      <c r="F257" s="242">
        <v>62</v>
      </c>
      <c r="G257" s="321"/>
      <c r="H257" s="239"/>
      <c r="I257" s="321"/>
      <c r="J257" s="239"/>
      <c r="K257" s="322"/>
      <c r="L257" s="313"/>
      <c r="N257" s="227"/>
      <c r="O257" s="38"/>
      <c r="Q257" s="33"/>
      <c r="R257" s="33"/>
      <c r="S257" s="33"/>
      <c r="T257" s="33"/>
    </row>
    <row r="258" spans="2:20" ht="22.15" customHeight="1">
      <c r="B258" s="278"/>
      <c r="C258" s="432" t="s">
        <v>113</v>
      </c>
      <c r="D258" s="433"/>
      <c r="E258" s="308" t="s">
        <v>106</v>
      </c>
      <c r="F258" s="242">
        <v>62</v>
      </c>
      <c r="G258" s="321"/>
      <c r="H258" s="239"/>
      <c r="I258" s="321"/>
      <c r="J258" s="239"/>
      <c r="K258" s="322"/>
      <c r="L258" s="313"/>
      <c r="N258" s="227"/>
      <c r="O258" s="38"/>
      <c r="Q258" s="33"/>
      <c r="R258" s="33"/>
      <c r="S258" s="33"/>
      <c r="T258" s="33"/>
    </row>
    <row r="259" spans="2:20" ht="22.15" customHeight="1">
      <c r="B259" s="278"/>
      <c r="C259" s="448" t="s">
        <v>146</v>
      </c>
      <c r="D259" s="449"/>
      <c r="E259" s="327"/>
      <c r="F259" s="327"/>
      <c r="G259" s="328"/>
      <c r="H259" s="239"/>
      <c r="I259" s="329"/>
      <c r="J259" s="239"/>
      <c r="K259" s="329"/>
      <c r="L259" s="313"/>
      <c r="N259" s="227"/>
      <c r="O259" s="38"/>
      <c r="Q259" s="33"/>
      <c r="R259" s="33"/>
      <c r="S259" s="33"/>
      <c r="T259" s="33"/>
    </row>
    <row r="260" spans="2:20" ht="22.15" customHeight="1">
      <c r="B260" s="278"/>
      <c r="C260" s="432" t="s">
        <v>114</v>
      </c>
      <c r="D260" s="433"/>
      <c r="E260" s="330" t="s">
        <v>12</v>
      </c>
      <c r="F260" s="330">
        <v>858</v>
      </c>
      <c r="G260" s="305"/>
      <c r="H260" s="310"/>
      <c r="I260" s="305"/>
      <c r="J260" s="310"/>
      <c r="K260" s="337"/>
      <c r="L260" s="354"/>
      <c r="N260" s="227"/>
      <c r="O260" s="38"/>
      <c r="Q260" s="33"/>
      <c r="R260" s="33"/>
      <c r="S260" s="33"/>
      <c r="T260" s="33"/>
    </row>
    <row r="261" spans="2:20" ht="22.15" customHeight="1">
      <c r="B261" s="278"/>
      <c r="C261" s="432" t="s">
        <v>170</v>
      </c>
      <c r="D261" s="433"/>
      <c r="E261" s="308" t="s">
        <v>109</v>
      </c>
      <c r="F261" s="303">
        <v>58</v>
      </c>
      <c r="G261" s="321"/>
      <c r="H261" s="239"/>
      <c r="I261" s="321"/>
      <c r="J261" s="310"/>
      <c r="K261" s="337"/>
      <c r="L261" s="354"/>
      <c r="N261" s="227"/>
      <c r="O261" s="38"/>
      <c r="Q261" s="33"/>
      <c r="R261" s="33"/>
      <c r="S261" s="33"/>
      <c r="T261" s="33"/>
    </row>
    <row r="262" spans="2:20" ht="22.15" customHeight="1">
      <c r="B262" s="278"/>
      <c r="C262" s="432" t="s">
        <v>171</v>
      </c>
      <c r="D262" s="433"/>
      <c r="E262" s="308" t="s">
        <v>109</v>
      </c>
      <c r="F262" s="242">
        <v>34</v>
      </c>
      <c r="G262" s="321"/>
      <c r="H262" s="239"/>
      <c r="I262" s="321"/>
      <c r="J262" s="310"/>
      <c r="K262" s="337"/>
      <c r="L262" s="354"/>
      <c r="N262" s="227"/>
      <c r="O262" s="38"/>
      <c r="Q262" s="33"/>
      <c r="R262" s="33"/>
      <c r="S262" s="33"/>
      <c r="T262" s="33"/>
    </row>
    <row r="263" spans="2:20" ht="22.15" customHeight="1">
      <c r="B263" s="278"/>
      <c r="C263" s="432" t="s">
        <v>169</v>
      </c>
      <c r="D263" s="433"/>
      <c r="E263" s="308" t="s">
        <v>109</v>
      </c>
      <c r="F263" s="242">
        <v>92</v>
      </c>
      <c r="G263" s="321"/>
      <c r="H263" s="239"/>
      <c r="I263" s="321"/>
      <c r="J263" s="310"/>
      <c r="K263" s="337"/>
      <c r="L263" s="354"/>
      <c r="N263" s="227"/>
      <c r="O263" s="38"/>
      <c r="Q263" s="33"/>
      <c r="R263" s="33"/>
      <c r="S263" s="33"/>
      <c r="T263" s="33"/>
    </row>
    <row r="264" spans="2:20" ht="22.15" customHeight="1">
      <c r="B264" s="278"/>
      <c r="C264" s="432" t="s">
        <v>173</v>
      </c>
      <c r="D264" s="433"/>
      <c r="E264" s="308" t="s">
        <v>109</v>
      </c>
      <c r="F264" s="242">
        <v>50</v>
      </c>
      <c r="G264" s="321"/>
      <c r="H264" s="239"/>
      <c r="I264" s="321"/>
      <c r="J264" s="310"/>
      <c r="K264" s="337"/>
      <c r="L264" s="354"/>
      <c r="N264" s="227"/>
      <c r="O264" s="38"/>
      <c r="Q264" s="33"/>
      <c r="R264" s="33"/>
      <c r="S264" s="33"/>
      <c r="T264" s="33"/>
    </row>
    <row r="265" spans="2:20" ht="22.15" customHeight="1">
      <c r="B265" s="278"/>
      <c r="C265" s="432" t="s">
        <v>115</v>
      </c>
      <c r="D265" s="433"/>
      <c r="E265" s="308" t="s">
        <v>109</v>
      </c>
      <c r="F265" s="242">
        <v>155</v>
      </c>
      <c r="G265" s="305"/>
      <c r="H265" s="310"/>
      <c r="I265" s="305"/>
      <c r="J265" s="310"/>
      <c r="K265" s="337"/>
      <c r="L265" s="354"/>
      <c r="N265" s="227"/>
      <c r="O265" s="38"/>
      <c r="Q265" s="33"/>
      <c r="R265" s="33"/>
      <c r="S265" s="33"/>
      <c r="T265" s="33"/>
    </row>
    <row r="266" spans="2:20" ht="22.15" customHeight="1">
      <c r="B266" s="278"/>
      <c r="C266" s="432" t="s">
        <v>167</v>
      </c>
      <c r="D266" s="433"/>
      <c r="E266" s="308" t="s">
        <v>109</v>
      </c>
      <c r="F266" s="242">
        <v>21</v>
      </c>
      <c r="G266" s="305"/>
      <c r="H266" s="310"/>
      <c r="I266" s="305"/>
      <c r="J266" s="310"/>
      <c r="K266" s="337"/>
      <c r="L266" s="354"/>
      <c r="N266" s="227"/>
      <c r="O266" s="38"/>
      <c r="Q266" s="33"/>
      <c r="R266" s="33"/>
      <c r="S266" s="33"/>
      <c r="T266" s="33"/>
    </row>
    <row r="267" spans="2:20" ht="22.15" customHeight="1">
      <c r="B267" s="278"/>
      <c r="C267" s="432" t="s">
        <v>168</v>
      </c>
      <c r="D267" s="433"/>
      <c r="E267" s="308" t="s">
        <v>109</v>
      </c>
      <c r="F267" s="242">
        <v>7</v>
      </c>
      <c r="G267" s="305"/>
      <c r="H267" s="310"/>
      <c r="I267" s="305"/>
      <c r="J267" s="310"/>
      <c r="K267" s="337"/>
      <c r="L267" s="354"/>
      <c r="N267" s="227"/>
      <c r="O267" s="38"/>
      <c r="Q267" s="33"/>
      <c r="R267" s="33"/>
      <c r="S267" s="33"/>
      <c r="T267" s="33"/>
    </row>
    <row r="268" spans="2:20" ht="22.15" customHeight="1">
      <c r="B268" s="278"/>
      <c r="C268" s="432" t="s">
        <v>116</v>
      </c>
      <c r="D268" s="433"/>
      <c r="E268" s="308"/>
      <c r="F268" s="242"/>
      <c r="G268" s="305"/>
      <c r="H268" s="310"/>
      <c r="I268" s="305"/>
      <c r="J268" s="310"/>
      <c r="K268" s="337"/>
      <c r="L268" s="354"/>
      <c r="N268" s="227"/>
      <c r="O268" s="38"/>
      <c r="Q268" s="33"/>
      <c r="R268" s="33"/>
      <c r="S268" s="33"/>
      <c r="T268" s="33"/>
    </row>
    <row r="269" spans="2:20" ht="22.15" customHeight="1">
      <c r="B269" s="278"/>
      <c r="C269" s="432" t="s">
        <v>175</v>
      </c>
      <c r="D269" s="433"/>
      <c r="E269" s="308" t="s">
        <v>106</v>
      </c>
      <c r="F269" s="308">
        <v>124</v>
      </c>
      <c r="G269" s="305"/>
      <c r="H269" s="310"/>
      <c r="I269" s="305"/>
      <c r="J269" s="310"/>
      <c r="K269" s="337"/>
      <c r="L269" s="354"/>
      <c r="N269" s="227"/>
      <c r="O269" s="38"/>
      <c r="Q269" s="33"/>
      <c r="R269" s="33"/>
      <c r="S269" s="33"/>
      <c r="T269" s="33"/>
    </row>
    <row r="270" spans="2:20" ht="22.15" customHeight="1">
      <c r="B270" s="278"/>
      <c r="C270" s="432" t="s">
        <v>176</v>
      </c>
      <c r="D270" s="433"/>
      <c r="E270" s="308" t="s">
        <v>106</v>
      </c>
      <c r="F270" s="242">
        <v>62</v>
      </c>
      <c r="G270" s="305"/>
      <c r="H270" s="310"/>
      <c r="I270" s="305"/>
      <c r="J270" s="310"/>
      <c r="K270" s="337"/>
      <c r="L270" s="354"/>
      <c r="N270" s="227"/>
      <c r="O270" s="38"/>
      <c r="Q270" s="33"/>
      <c r="R270" s="33"/>
      <c r="S270" s="33"/>
      <c r="T270" s="33"/>
    </row>
    <row r="271" spans="2:20" ht="22.15" customHeight="1">
      <c r="B271" s="278"/>
      <c r="C271" s="432" t="s">
        <v>177</v>
      </c>
      <c r="D271" s="433"/>
      <c r="E271" s="331" t="s">
        <v>106</v>
      </c>
      <c r="F271" s="331">
        <v>62</v>
      </c>
      <c r="G271" s="305"/>
      <c r="H271" s="310"/>
      <c r="I271" s="305"/>
      <c r="J271" s="310"/>
      <c r="K271" s="337"/>
      <c r="L271" s="354"/>
      <c r="N271" s="227"/>
      <c r="O271" s="38"/>
      <c r="Q271" s="33"/>
      <c r="R271" s="33"/>
      <c r="S271" s="33"/>
      <c r="T271" s="33"/>
    </row>
    <row r="272" spans="2:20" ht="22.15" customHeight="1">
      <c r="B272" s="278"/>
      <c r="C272" s="432" t="s">
        <v>117</v>
      </c>
      <c r="D272" s="433"/>
      <c r="E272" s="308" t="s">
        <v>12</v>
      </c>
      <c r="F272" s="331">
        <v>294</v>
      </c>
      <c r="G272" s="305"/>
      <c r="H272" s="310"/>
      <c r="I272" s="305"/>
      <c r="J272" s="310"/>
      <c r="K272" s="337"/>
      <c r="L272" s="354"/>
      <c r="N272" s="227"/>
      <c r="O272" s="38"/>
      <c r="Q272" s="33"/>
      <c r="R272" s="33"/>
      <c r="S272" s="33"/>
      <c r="T272" s="33"/>
    </row>
    <row r="273" spans="2:20" ht="22.15" customHeight="1">
      <c r="B273" s="278"/>
      <c r="C273" s="452" t="s">
        <v>118</v>
      </c>
      <c r="D273" s="453"/>
      <c r="E273" s="283" t="s">
        <v>12</v>
      </c>
      <c r="F273" s="242">
        <v>257</v>
      </c>
      <c r="G273" s="305"/>
      <c r="H273" s="310"/>
      <c r="I273" s="305"/>
      <c r="J273" s="310"/>
      <c r="K273" s="337"/>
      <c r="L273" s="354"/>
      <c r="N273" s="227"/>
      <c r="O273" s="38"/>
      <c r="Q273" s="33"/>
      <c r="R273" s="33"/>
      <c r="S273" s="33"/>
      <c r="T273" s="33"/>
    </row>
    <row r="274" spans="2:20" ht="22.15" customHeight="1">
      <c r="B274" s="278"/>
      <c r="C274" s="452" t="s">
        <v>182</v>
      </c>
      <c r="D274" s="453"/>
      <c r="E274" s="283" t="s">
        <v>12</v>
      </c>
      <c r="F274" s="242">
        <v>25</v>
      </c>
      <c r="G274" s="305"/>
      <c r="H274" s="310"/>
      <c r="I274" s="305"/>
      <c r="J274" s="310"/>
      <c r="K274" s="337"/>
      <c r="L274" s="354"/>
      <c r="N274" s="227"/>
      <c r="O274" s="38"/>
      <c r="Q274" s="33"/>
      <c r="R274" s="33"/>
      <c r="S274" s="33"/>
      <c r="T274" s="33"/>
    </row>
    <row r="275" spans="2:20" ht="22.15" customHeight="1">
      <c r="B275" s="278"/>
      <c r="C275" s="448" t="s">
        <v>125</v>
      </c>
      <c r="D275" s="449"/>
      <c r="E275" s="327"/>
      <c r="F275" s="327"/>
      <c r="G275" s="328"/>
      <c r="H275" s="239"/>
      <c r="I275" s="329"/>
      <c r="J275" s="239"/>
      <c r="K275" s="329"/>
      <c r="L275" s="313"/>
      <c r="N275" s="227"/>
      <c r="O275" s="38"/>
      <c r="Q275" s="33"/>
      <c r="R275" s="33"/>
      <c r="S275" s="33"/>
      <c r="T275" s="33"/>
    </row>
    <row r="276" spans="2:20" ht="22.15" customHeight="1">
      <c r="B276" s="278"/>
      <c r="C276" s="432" t="s">
        <v>119</v>
      </c>
      <c r="D276" s="433"/>
      <c r="E276" s="308" t="s">
        <v>97</v>
      </c>
      <c r="F276" s="242">
        <v>27</v>
      </c>
      <c r="G276" s="321"/>
      <c r="H276" s="239"/>
      <c r="I276" s="321"/>
      <c r="J276" s="239"/>
      <c r="K276" s="322"/>
      <c r="L276" s="313"/>
      <c r="N276" s="227"/>
      <c r="O276" s="38"/>
      <c r="Q276" s="33"/>
      <c r="R276" s="33"/>
      <c r="S276" s="33"/>
      <c r="T276" s="33"/>
    </row>
    <row r="277" spans="2:20" ht="22.15" customHeight="1">
      <c r="B277" s="278"/>
      <c r="C277" s="432" t="s">
        <v>120</v>
      </c>
      <c r="D277" s="433"/>
      <c r="E277" s="308" t="s">
        <v>104</v>
      </c>
      <c r="F277" s="242">
        <v>1</v>
      </c>
      <c r="G277" s="321"/>
      <c r="H277" s="239"/>
      <c r="I277" s="321"/>
      <c r="J277" s="239"/>
      <c r="K277" s="322"/>
      <c r="L277" s="313"/>
      <c r="M277" s="243"/>
      <c r="N277" s="227"/>
      <c r="O277" s="38"/>
      <c r="Q277" s="33"/>
      <c r="R277" s="33"/>
      <c r="S277" s="33"/>
      <c r="T277" s="33"/>
    </row>
    <row r="278" spans="2:20" ht="22.15" customHeight="1">
      <c r="B278" s="278"/>
      <c r="C278" s="432" t="s">
        <v>121</v>
      </c>
      <c r="D278" s="433"/>
      <c r="E278" s="308" t="s">
        <v>104</v>
      </c>
      <c r="F278" s="242">
        <v>1</v>
      </c>
      <c r="G278" s="321"/>
      <c r="H278" s="239"/>
      <c r="I278" s="321"/>
      <c r="J278" s="239"/>
      <c r="K278" s="322"/>
      <c r="L278" s="313"/>
      <c r="M278" s="243"/>
      <c r="N278" s="227"/>
      <c r="O278" s="38"/>
      <c r="Q278" s="33"/>
      <c r="R278" s="33"/>
      <c r="S278" s="33"/>
      <c r="T278" s="33"/>
    </row>
    <row r="279" spans="2:20" ht="22.15" customHeight="1">
      <c r="B279" s="278"/>
      <c r="C279" s="432" t="s">
        <v>122</v>
      </c>
      <c r="D279" s="433"/>
      <c r="E279" s="308" t="s">
        <v>104</v>
      </c>
      <c r="F279" s="242">
        <v>1</v>
      </c>
      <c r="G279" s="321"/>
      <c r="H279" s="239"/>
      <c r="I279" s="321"/>
      <c r="J279" s="239"/>
      <c r="K279" s="322"/>
      <c r="L279" s="313"/>
      <c r="M279" s="243"/>
      <c r="N279" s="227"/>
      <c r="O279" s="38"/>
      <c r="Q279" s="33"/>
      <c r="R279" s="33"/>
      <c r="S279" s="33"/>
      <c r="T279" s="33"/>
    </row>
    <row r="280" spans="2:20" ht="22.15" customHeight="1">
      <c r="B280" s="278"/>
      <c r="C280" s="432" t="s">
        <v>123</v>
      </c>
      <c r="D280" s="433"/>
      <c r="E280" s="308" t="s">
        <v>104</v>
      </c>
      <c r="F280" s="242">
        <v>1</v>
      </c>
      <c r="G280" s="321"/>
      <c r="H280" s="239"/>
      <c r="I280" s="321"/>
      <c r="J280" s="239"/>
      <c r="K280" s="322"/>
      <c r="L280" s="313"/>
      <c r="M280" s="243"/>
      <c r="N280" s="227"/>
      <c r="O280" s="38"/>
      <c r="Q280" s="33"/>
      <c r="R280" s="33"/>
      <c r="S280" s="33"/>
      <c r="T280" s="33"/>
    </row>
    <row r="281" spans="2:20" ht="22.15" customHeight="1">
      <c r="B281" s="278"/>
      <c r="C281" s="432" t="s">
        <v>124</v>
      </c>
      <c r="D281" s="433"/>
      <c r="E281" s="308" t="s">
        <v>104</v>
      </c>
      <c r="F281" s="242">
        <v>1</v>
      </c>
      <c r="G281" s="321"/>
      <c r="H281" s="239"/>
      <c r="I281" s="321"/>
      <c r="J281" s="239"/>
      <c r="K281" s="322"/>
      <c r="L281" s="313"/>
      <c r="M281" s="243"/>
      <c r="N281" s="227"/>
      <c r="O281" s="38"/>
      <c r="Q281" s="33"/>
      <c r="R281" s="33"/>
      <c r="S281" s="33"/>
      <c r="T281" s="33"/>
    </row>
    <row r="282" spans="2:20" ht="22.15" customHeight="1">
      <c r="B282" s="278"/>
      <c r="C282" s="444" t="s">
        <v>21</v>
      </c>
      <c r="D282" s="445"/>
      <c r="E282" s="332"/>
      <c r="F282" s="333"/>
      <c r="G282" s="316"/>
      <c r="H282" s="334"/>
      <c r="I282" s="335"/>
      <c r="J282" s="334"/>
      <c r="K282" s="334"/>
      <c r="L282" s="282"/>
      <c r="N282" s="227"/>
      <c r="O282" s="38"/>
      <c r="Q282" s="33"/>
      <c r="R282" s="33"/>
      <c r="S282" s="33"/>
      <c r="T282" s="33"/>
    </row>
    <row r="283" spans="2:20" ht="22.15" customHeight="1">
      <c r="B283" s="278"/>
      <c r="C283" s="438" t="s">
        <v>101</v>
      </c>
      <c r="D283" s="439"/>
      <c r="E283" s="314"/>
      <c r="F283" s="303"/>
      <c r="G283" s="304"/>
      <c r="H283" s="305"/>
      <c r="I283" s="304"/>
      <c r="J283" s="305"/>
      <c r="K283" s="306"/>
      <c r="L283" s="282"/>
      <c r="N283" s="203"/>
      <c r="O283" s="38"/>
      <c r="Q283" s="33"/>
      <c r="R283" s="33"/>
      <c r="S283" s="33"/>
      <c r="T283" s="33"/>
    </row>
    <row r="284" spans="2:20" ht="22.15" customHeight="1">
      <c r="B284" s="278"/>
      <c r="C284" s="438" t="s">
        <v>102</v>
      </c>
      <c r="D284" s="439"/>
      <c r="E284" s="338"/>
      <c r="F284" s="339"/>
      <c r="G284" s="280"/>
      <c r="H284" s="280"/>
      <c r="I284" s="238"/>
      <c r="J284" s="280"/>
      <c r="K284" s="280"/>
      <c r="L284" s="282"/>
      <c r="N284" s="203"/>
      <c r="O284" s="38"/>
      <c r="Q284" s="33"/>
      <c r="R284" s="33"/>
      <c r="S284" s="33"/>
      <c r="T284" s="33"/>
    </row>
    <row r="285" spans="2:20" ht="22.15" customHeight="1">
      <c r="B285" s="278"/>
      <c r="C285" s="438" t="s">
        <v>152</v>
      </c>
      <c r="D285" s="439"/>
      <c r="E285" s="237"/>
      <c r="F285" s="308"/>
      <c r="G285" s="321"/>
      <c r="H285" s="336"/>
      <c r="I285" s="321"/>
      <c r="J285" s="321"/>
      <c r="K285" s="322"/>
      <c r="L285" s="313"/>
      <c r="N285" s="227"/>
      <c r="O285" s="38"/>
      <c r="Q285" s="33"/>
      <c r="R285" s="33"/>
      <c r="S285" s="33"/>
      <c r="T285" s="33"/>
    </row>
    <row r="286" spans="2:20" ht="22.15" customHeight="1">
      <c r="B286" s="278"/>
      <c r="C286" s="432" t="s">
        <v>166</v>
      </c>
      <c r="D286" s="433"/>
      <c r="E286" s="308" t="s">
        <v>107</v>
      </c>
      <c r="F286" s="242">
        <v>11</v>
      </c>
      <c r="G286" s="321"/>
      <c r="H286" s="239"/>
      <c r="I286" s="321"/>
      <c r="J286" s="239"/>
      <c r="K286" s="322"/>
      <c r="L286" s="313"/>
      <c r="N286" s="227"/>
      <c r="O286" s="38"/>
      <c r="Q286" s="33"/>
      <c r="R286" s="33"/>
      <c r="S286" s="33"/>
      <c r="T286" s="33"/>
    </row>
    <row r="287" spans="2:20" ht="22.15" customHeight="1">
      <c r="B287" s="278"/>
      <c r="C287" s="432" t="s">
        <v>153</v>
      </c>
      <c r="D287" s="433"/>
      <c r="E287" s="308" t="s">
        <v>138</v>
      </c>
      <c r="F287" s="242">
        <v>59</v>
      </c>
      <c r="G287" s="321"/>
      <c r="H287" s="239"/>
      <c r="I287" s="321"/>
      <c r="J287" s="239"/>
      <c r="K287" s="322"/>
      <c r="L287" s="313"/>
      <c r="N287" s="227"/>
      <c r="O287" s="38"/>
      <c r="Q287" s="33"/>
      <c r="R287" s="33"/>
      <c r="S287" s="33"/>
      <c r="T287" s="33"/>
    </row>
    <row r="288" spans="2:20" ht="22.15" customHeight="1">
      <c r="B288" s="278"/>
      <c r="C288" s="432" t="s">
        <v>154</v>
      </c>
      <c r="D288" s="433"/>
      <c r="E288" s="308" t="s">
        <v>138</v>
      </c>
      <c r="F288" s="242">
        <v>68</v>
      </c>
      <c r="G288" s="321"/>
      <c r="H288" s="239"/>
      <c r="I288" s="321"/>
      <c r="J288" s="239"/>
      <c r="K288" s="322"/>
      <c r="L288" s="313"/>
      <c r="N288" s="227"/>
      <c r="O288" s="38"/>
      <c r="Q288" s="33"/>
      <c r="R288" s="33"/>
      <c r="S288" s="33"/>
      <c r="T288" s="33"/>
    </row>
    <row r="289" spans="2:20" ht="22.15" customHeight="1">
      <c r="B289" s="278"/>
      <c r="C289" s="432" t="s">
        <v>155</v>
      </c>
      <c r="D289" s="433"/>
      <c r="E289" s="308" t="s">
        <v>97</v>
      </c>
      <c r="F289" s="242">
        <v>11</v>
      </c>
      <c r="G289" s="321"/>
      <c r="H289" s="239"/>
      <c r="I289" s="321"/>
      <c r="J289" s="239"/>
      <c r="K289" s="322"/>
      <c r="L289" s="313"/>
      <c r="N289" s="227"/>
      <c r="O289" s="38"/>
      <c r="Q289" s="33"/>
      <c r="R289" s="33"/>
      <c r="S289" s="33"/>
      <c r="T289" s="33"/>
    </row>
    <row r="290" spans="2:20" ht="22.15" customHeight="1">
      <c r="B290" s="278"/>
      <c r="C290" s="432" t="s">
        <v>108</v>
      </c>
      <c r="D290" s="433"/>
      <c r="E290" s="308" t="s">
        <v>96</v>
      </c>
      <c r="F290" s="242">
        <v>22</v>
      </c>
      <c r="G290" s="321"/>
      <c r="H290" s="239"/>
      <c r="I290" s="321"/>
      <c r="J290" s="239"/>
      <c r="K290" s="322"/>
      <c r="L290" s="313"/>
      <c r="N290" s="227"/>
      <c r="O290" s="38"/>
      <c r="Q290" s="33"/>
      <c r="R290" s="33"/>
      <c r="S290" s="33"/>
      <c r="T290" s="33"/>
    </row>
    <row r="291" spans="2:20" ht="22.15" customHeight="1">
      <c r="B291" s="278"/>
      <c r="C291" s="432" t="s">
        <v>159</v>
      </c>
      <c r="D291" s="433"/>
      <c r="E291" s="237" t="s">
        <v>12</v>
      </c>
      <c r="F291" s="242">
        <v>24</v>
      </c>
      <c r="G291" s="321"/>
      <c r="H291" s="239"/>
      <c r="I291" s="321"/>
      <c r="J291" s="239"/>
      <c r="K291" s="322"/>
      <c r="L291" s="313"/>
      <c r="N291" s="227"/>
      <c r="O291" s="38"/>
      <c r="Q291" s="33"/>
      <c r="R291" s="33"/>
      <c r="S291" s="33"/>
      <c r="T291" s="33"/>
    </row>
    <row r="292" spans="2:20" ht="22.15" customHeight="1">
      <c r="B292" s="278"/>
      <c r="C292" s="432" t="s">
        <v>160</v>
      </c>
      <c r="D292" s="433"/>
      <c r="E292" s="237" t="s">
        <v>107</v>
      </c>
      <c r="F292" s="242">
        <v>4</v>
      </c>
      <c r="G292" s="321"/>
      <c r="H292" s="239"/>
      <c r="I292" s="321"/>
      <c r="J292" s="239"/>
      <c r="K292" s="322"/>
      <c r="L292" s="313"/>
      <c r="N292" s="227"/>
      <c r="O292" s="38"/>
      <c r="Q292" s="33"/>
      <c r="R292" s="33"/>
      <c r="S292" s="33"/>
      <c r="T292" s="33"/>
    </row>
    <row r="293" spans="2:20" ht="22.15" customHeight="1">
      <c r="B293" s="278"/>
      <c r="C293" s="432" t="s">
        <v>162</v>
      </c>
      <c r="D293" s="433"/>
      <c r="E293" s="237" t="s">
        <v>107</v>
      </c>
      <c r="F293" s="242">
        <v>22</v>
      </c>
      <c r="G293" s="321"/>
      <c r="H293" s="239"/>
      <c r="I293" s="321"/>
      <c r="J293" s="239"/>
      <c r="K293" s="322"/>
      <c r="L293" s="313"/>
      <c r="N293" s="227"/>
      <c r="O293" s="38"/>
      <c r="Q293" s="33"/>
      <c r="R293" s="33"/>
      <c r="S293" s="33"/>
      <c r="T293" s="33"/>
    </row>
    <row r="294" spans="2:20" ht="22.15" customHeight="1">
      <c r="B294" s="278"/>
      <c r="C294" s="438" t="s">
        <v>156</v>
      </c>
      <c r="D294" s="439"/>
      <c r="E294" s="308"/>
      <c r="F294" s="308"/>
      <c r="G294" s="321"/>
      <c r="H294" s="239"/>
      <c r="I294" s="321"/>
      <c r="J294" s="239"/>
      <c r="K294" s="324"/>
      <c r="L294" s="313"/>
      <c r="N294" s="227"/>
      <c r="O294" s="38"/>
      <c r="Q294" s="33"/>
      <c r="R294" s="33"/>
      <c r="S294" s="33"/>
      <c r="T294" s="33"/>
    </row>
    <row r="295" spans="2:20" ht="22.15" customHeight="1">
      <c r="B295" s="278"/>
      <c r="C295" s="432" t="s">
        <v>170</v>
      </c>
      <c r="D295" s="433"/>
      <c r="E295" s="308" t="s">
        <v>109</v>
      </c>
      <c r="F295" s="303">
        <v>22</v>
      </c>
      <c r="G295" s="321"/>
      <c r="H295" s="239"/>
      <c r="I295" s="321"/>
      <c r="J295" s="239"/>
      <c r="K295" s="322"/>
      <c r="L295" s="313"/>
      <c r="N295" s="227"/>
      <c r="O295" s="38"/>
      <c r="Q295" s="33"/>
      <c r="R295" s="33"/>
      <c r="S295" s="33"/>
      <c r="T295" s="33"/>
    </row>
    <row r="296" spans="2:20" ht="22.15" customHeight="1">
      <c r="B296" s="278"/>
      <c r="C296" s="432" t="s">
        <v>157</v>
      </c>
      <c r="D296" s="433"/>
      <c r="E296" s="308"/>
      <c r="F296" s="308"/>
      <c r="G296" s="321"/>
      <c r="H296" s="239"/>
      <c r="I296" s="321"/>
      <c r="J296" s="239"/>
      <c r="K296" s="324"/>
      <c r="L296" s="313"/>
      <c r="N296" s="227"/>
      <c r="O296" s="38"/>
      <c r="Q296" s="33"/>
      <c r="R296" s="33"/>
      <c r="S296" s="33"/>
      <c r="T296" s="33"/>
    </row>
    <row r="297" spans="2:20" ht="22.15" customHeight="1">
      <c r="B297" s="278"/>
      <c r="C297" s="352" t="s">
        <v>171</v>
      </c>
      <c r="D297" s="353"/>
      <c r="E297" s="308" t="s">
        <v>109</v>
      </c>
      <c r="F297" s="308">
        <v>8</v>
      </c>
      <c r="G297" s="321"/>
      <c r="H297" s="239"/>
      <c r="I297" s="321"/>
      <c r="J297" s="239"/>
      <c r="K297" s="324"/>
      <c r="L297" s="313"/>
      <c r="N297" s="227"/>
      <c r="O297" s="38"/>
      <c r="Q297" s="33"/>
      <c r="R297" s="33"/>
      <c r="S297" s="33"/>
      <c r="T297" s="33"/>
    </row>
    <row r="298" spans="2:20" ht="22.15" customHeight="1">
      <c r="B298" s="278"/>
      <c r="C298" s="352" t="s">
        <v>110</v>
      </c>
      <c r="D298" s="353"/>
      <c r="E298" s="308"/>
      <c r="F298" s="308"/>
      <c r="G298" s="321"/>
      <c r="H298" s="239"/>
      <c r="I298" s="321"/>
      <c r="J298" s="239"/>
      <c r="K298" s="324"/>
      <c r="L298" s="313"/>
      <c r="N298" s="227"/>
      <c r="O298" s="38"/>
      <c r="Q298" s="33"/>
      <c r="R298" s="33"/>
      <c r="S298" s="33"/>
      <c r="T298" s="33"/>
    </row>
    <row r="299" spans="2:20" ht="22.15" customHeight="1">
      <c r="B299" s="278"/>
      <c r="C299" s="352" t="s">
        <v>172</v>
      </c>
      <c r="D299" s="353"/>
      <c r="E299" s="308" t="s">
        <v>109</v>
      </c>
      <c r="F299" s="308">
        <v>11</v>
      </c>
      <c r="G299" s="321"/>
      <c r="H299" s="239"/>
      <c r="I299" s="321"/>
      <c r="J299" s="239"/>
      <c r="K299" s="324"/>
      <c r="L299" s="313"/>
      <c r="N299" s="227"/>
      <c r="O299" s="38"/>
      <c r="Q299" s="33"/>
      <c r="R299" s="33"/>
      <c r="S299" s="33"/>
      <c r="T299" s="33"/>
    </row>
    <row r="300" spans="2:20" ht="22.15" customHeight="1">
      <c r="B300" s="278"/>
      <c r="C300" s="352" t="s">
        <v>158</v>
      </c>
      <c r="D300" s="353"/>
      <c r="E300" s="308"/>
      <c r="F300" s="308"/>
      <c r="G300" s="321"/>
      <c r="H300" s="239"/>
      <c r="I300" s="321"/>
      <c r="J300" s="239"/>
      <c r="K300" s="324"/>
      <c r="L300" s="313"/>
      <c r="N300" s="227"/>
      <c r="O300" s="38"/>
      <c r="Q300" s="33"/>
      <c r="R300" s="33"/>
      <c r="S300" s="33"/>
      <c r="T300" s="33"/>
    </row>
    <row r="301" spans="2:20" ht="22.15" customHeight="1">
      <c r="B301" s="278"/>
      <c r="C301" s="352" t="s">
        <v>111</v>
      </c>
      <c r="D301" s="353"/>
      <c r="E301" s="308"/>
      <c r="F301" s="308"/>
      <c r="G301" s="321"/>
      <c r="H301" s="239"/>
      <c r="I301" s="321"/>
      <c r="J301" s="239"/>
      <c r="K301" s="324"/>
      <c r="L301" s="313"/>
      <c r="N301" s="227"/>
      <c r="O301" s="38"/>
      <c r="Q301" s="33"/>
      <c r="R301" s="33"/>
      <c r="S301" s="33"/>
      <c r="T301" s="33"/>
    </row>
    <row r="302" spans="2:20" ht="22.15" customHeight="1">
      <c r="B302" s="278"/>
      <c r="C302" s="352" t="s">
        <v>112</v>
      </c>
      <c r="D302" s="353"/>
      <c r="E302" s="308" t="s">
        <v>106</v>
      </c>
      <c r="F302" s="308">
        <v>44</v>
      </c>
      <c r="G302" s="321"/>
      <c r="H302" s="239"/>
      <c r="I302" s="321"/>
      <c r="J302" s="239"/>
      <c r="K302" s="324"/>
      <c r="L302" s="313"/>
      <c r="N302" s="227"/>
      <c r="O302" s="38"/>
      <c r="Q302" s="33"/>
      <c r="R302" s="33"/>
      <c r="S302" s="33"/>
      <c r="T302" s="33"/>
    </row>
    <row r="303" spans="2:20" ht="22.15" customHeight="1">
      <c r="B303" s="278"/>
      <c r="C303" s="352" t="s">
        <v>113</v>
      </c>
      <c r="D303" s="353"/>
      <c r="E303" s="308" t="s">
        <v>106</v>
      </c>
      <c r="F303" s="308">
        <v>44</v>
      </c>
      <c r="G303" s="321"/>
      <c r="H303" s="239"/>
      <c r="I303" s="321"/>
      <c r="J303" s="239"/>
      <c r="K303" s="324"/>
      <c r="L303" s="313"/>
      <c r="N303" s="227"/>
      <c r="O303" s="38"/>
      <c r="Q303" s="33"/>
      <c r="R303" s="33"/>
      <c r="S303" s="33"/>
      <c r="T303" s="33"/>
    </row>
    <row r="304" spans="2:20" ht="22.15" customHeight="1">
      <c r="B304" s="278"/>
      <c r="C304" s="352" t="s">
        <v>146</v>
      </c>
      <c r="D304" s="353"/>
      <c r="E304" s="308"/>
      <c r="F304" s="308"/>
      <c r="G304" s="321"/>
      <c r="H304" s="239"/>
      <c r="I304" s="321"/>
      <c r="J304" s="239"/>
      <c r="K304" s="324"/>
      <c r="L304" s="313"/>
      <c r="N304" s="227"/>
      <c r="O304" s="38"/>
      <c r="Q304" s="33"/>
      <c r="R304" s="33"/>
      <c r="S304" s="33"/>
      <c r="T304" s="33"/>
    </row>
    <row r="305" spans="2:20" ht="22.15" customHeight="1">
      <c r="B305" s="278"/>
      <c r="C305" s="352" t="s">
        <v>114</v>
      </c>
      <c r="D305" s="353"/>
      <c r="E305" s="308" t="s">
        <v>12</v>
      </c>
      <c r="F305" s="308">
        <v>624</v>
      </c>
      <c r="G305" s="321"/>
      <c r="H305" s="239"/>
      <c r="I305" s="321"/>
      <c r="J305" s="239"/>
      <c r="K305" s="324"/>
      <c r="L305" s="313"/>
      <c r="N305" s="227"/>
      <c r="O305" s="38"/>
      <c r="Q305" s="33"/>
      <c r="R305" s="33"/>
      <c r="S305" s="33"/>
      <c r="T305" s="33"/>
    </row>
    <row r="306" spans="2:20" ht="22.15" customHeight="1">
      <c r="B306" s="278"/>
      <c r="C306" s="432" t="s">
        <v>170</v>
      </c>
      <c r="D306" s="433"/>
      <c r="E306" s="308" t="s">
        <v>109</v>
      </c>
      <c r="F306" s="242">
        <v>41</v>
      </c>
      <c r="G306" s="321"/>
      <c r="H306" s="239"/>
      <c r="I306" s="321"/>
      <c r="J306" s="239"/>
      <c r="K306" s="322"/>
      <c r="L306" s="313"/>
      <c r="N306" s="227"/>
      <c r="O306" s="38"/>
      <c r="Q306" s="33"/>
      <c r="R306" s="33"/>
      <c r="S306" s="33"/>
      <c r="T306" s="33"/>
    </row>
    <row r="307" spans="2:20" ht="22.15" customHeight="1">
      <c r="B307" s="278"/>
      <c r="C307" s="450" t="s">
        <v>171</v>
      </c>
      <c r="D307" s="451"/>
      <c r="E307" s="308" t="s">
        <v>109</v>
      </c>
      <c r="F307" s="308">
        <v>24</v>
      </c>
      <c r="G307" s="321"/>
      <c r="H307" s="239"/>
      <c r="I307" s="321"/>
      <c r="J307" s="239"/>
      <c r="K307" s="324"/>
      <c r="L307" s="313"/>
      <c r="N307" s="227"/>
      <c r="O307" s="38"/>
      <c r="Q307" s="33"/>
      <c r="R307" s="33"/>
      <c r="S307" s="33"/>
      <c r="T307" s="33"/>
    </row>
    <row r="308" spans="2:20" ht="22.15" customHeight="1">
      <c r="B308" s="278"/>
      <c r="C308" s="432" t="s">
        <v>169</v>
      </c>
      <c r="D308" s="433"/>
      <c r="E308" s="308" t="s">
        <v>109</v>
      </c>
      <c r="F308" s="242">
        <v>65</v>
      </c>
      <c r="G308" s="321"/>
      <c r="H308" s="239"/>
      <c r="I308" s="321"/>
      <c r="J308" s="239"/>
      <c r="K308" s="322"/>
      <c r="L308" s="313"/>
      <c r="N308" s="227"/>
      <c r="O308" s="38"/>
      <c r="Q308" s="33"/>
      <c r="R308" s="33"/>
      <c r="S308" s="33"/>
      <c r="T308" s="33"/>
    </row>
    <row r="309" spans="2:20" ht="22.15" customHeight="1">
      <c r="B309" s="278"/>
      <c r="C309" s="432" t="s">
        <v>173</v>
      </c>
      <c r="D309" s="433"/>
      <c r="E309" s="284" t="s">
        <v>109</v>
      </c>
      <c r="F309" s="284">
        <v>35</v>
      </c>
      <c r="G309" s="321"/>
      <c r="H309" s="239"/>
      <c r="I309" s="321"/>
      <c r="J309" s="239"/>
      <c r="K309" s="290"/>
      <c r="L309" s="313"/>
      <c r="N309" s="227"/>
      <c r="O309" s="38"/>
      <c r="Q309" s="33"/>
      <c r="R309" s="33"/>
      <c r="S309" s="33"/>
      <c r="T309" s="33"/>
    </row>
    <row r="310" spans="2:20" ht="22.15" customHeight="1">
      <c r="B310" s="278"/>
      <c r="C310" s="432" t="s">
        <v>115</v>
      </c>
      <c r="D310" s="433"/>
      <c r="E310" s="308" t="s">
        <v>109</v>
      </c>
      <c r="F310" s="308">
        <v>110</v>
      </c>
      <c r="G310" s="321"/>
      <c r="H310" s="239"/>
      <c r="I310" s="321"/>
      <c r="J310" s="239"/>
      <c r="K310" s="322"/>
      <c r="L310" s="313"/>
      <c r="N310" s="227"/>
      <c r="O310" s="38"/>
      <c r="Q310" s="33"/>
      <c r="R310" s="33"/>
      <c r="S310" s="33"/>
      <c r="T310" s="33"/>
    </row>
    <row r="311" spans="2:20" ht="22.15" customHeight="1">
      <c r="B311" s="278"/>
      <c r="C311" s="432" t="s">
        <v>167</v>
      </c>
      <c r="D311" s="433"/>
      <c r="E311" s="308" t="s">
        <v>109</v>
      </c>
      <c r="F311" s="242">
        <v>15</v>
      </c>
      <c r="G311" s="321"/>
      <c r="H311" s="239"/>
      <c r="I311" s="321"/>
      <c r="J311" s="239"/>
      <c r="K311" s="322"/>
      <c r="L311" s="313"/>
      <c r="N311" s="227"/>
      <c r="O311" s="38"/>
      <c r="Q311" s="33"/>
      <c r="R311" s="33"/>
      <c r="S311" s="33"/>
      <c r="T311" s="33"/>
    </row>
    <row r="312" spans="2:20" ht="22.15" customHeight="1">
      <c r="B312" s="278"/>
      <c r="C312" s="432" t="s">
        <v>168</v>
      </c>
      <c r="D312" s="433"/>
      <c r="E312" s="308" t="s">
        <v>109</v>
      </c>
      <c r="F312" s="242">
        <v>4</v>
      </c>
      <c r="G312" s="321"/>
      <c r="H312" s="239"/>
      <c r="I312" s="321"/>
      <c r="J312" s="239"/>
      <c r="K312" s="322"/>
      <c r="L312" s="313"/>
      <c r="N312" s="227"/>
      <c r="O312" s="38"/>
      <c r="Q312" s="33"/>
      <c r="R312" s="33"/>
      <c r="S312" s="33"/>
      <c r="T312" s="33"/>
    </row>
    <row r="313" spans="2:20" ht="22.15" customHeight="1">
      <c r="B313" s="278"/>
      <c r="C313" s="448" t="s">
        <v>116</v>
      </c>
      <c r="D313" s="449"/>
      <c r="E313" s="327"/>
      <c r="F313" s="327"/>
      <c r="G313" s="328"/>
      <c r="H313" s="239"/>
      <c r="I313" s="329"/>
      <c r="J313" s="239"/>
      <c r="K313" s="329"/>
      <c r="L313" s="313"/>
      <c r="N313" s="227"/>
      <c r="O313" s="38"/>
      <c r="Q313" s="33"/>
      <c r="R313" s="33"/>
      <c r="S313" s="33"/>
      <c r="T313" s="33"/>
    </row>
    <row r="314" spans="2:20" ht="22.15" customHeight="1">
      <c r="B314" s="278"/>
      <c r="C314" s="432" t="s">
        <v>175</v>
      </c>
      <c r="D314" s="433"/>
      <c r="E314" s="330" t="s">
        <v>106</v>
      </c>
      <c r="F314" s="330">
        <v>88</v>
      </c>
      <c r="G314" s="321"/>
      <c r="H314" s="239"/>
      <c r="I314" s="321"/>
      <c r="J314" s="239"/>
      <c r="K314" s="322"/>
      <c r="L314" s="313"/>
      <c r="N314" s="227"/>
      <c r="O314" s="38"/>
      <c r="Q314" s="33"/>
      <c r="R314" s="33"/>
      <c r="S314" s="33"/>
      <c r="T314" s="33"/>
    </row>
    <row r="315" spans="2:20" ht="22.15" customHeight="1">
      <c r="B315" s="278"/>
      <c r="C315" s="432" t="s">
        <v>176</v>
      </c>
      <c r="D315" s="433"/>
      <c r="E315" s="308" t="s">
        <v>106</v>
      </c>
      <c r="F315" s="303">
        <v>44</v>
      </c>
      <c r="G315" s="321"/>
      <c r="H315" s="239"/>
      <c r="I315" s="321"/>
      <c r="J315" s="239"/>
      <c r="K315" s="322"/>
      <c r="L315" s="313"/>
      <c r="N315" s="227"/>
      <c r="O315" s="38"/>
      <c r="Q315" s="33"/>
      <c r="R315" s="33"/>
      <c r="S315" s="33"/>
      <c r="T315" s="33"/>
    </row>
    <row r="316" spans="2:20" ht="22.15" customHeight="1">
      <c r="B316" s="278"/>
      <c r="C316" s="432" t="s">
        <v>177</v>
      </c>
      <c r="D316" s="433"/>
      <c r="E316" s="308" t="s">
        <v>106</v>
      </c>
      <c r="F316" s="242">
        <v>44</v>
      </c>
      <c r="G316" s="321"/>
      <c r="H316" s="239"/>
      <c r="I316" s="321"/>
      <c r="J316" s="239"/>
      <c r="K316" s="322"/>
      <c r="L316" s="313"/>
      <c r="N316" s="227"/>
      <c r="O316" s="38"/>
      <c r="Q316" s="33"/>
      <c r="R316" s="33"/>
      <c r="S316" s="33"/>
      <c r="T316" s="33"/>
    </row>
    <row r="317" spans="2:20" ht="22.15" customHeight="1">
      <c r="B317" s="278"/>
      <c r="C317" s="432" t="s">
        <v>117</v>
      </c>
      <c r="D317" s="433"/>
      <c r="E317" s="308" t="s">
        <v>12</v>
      </c>
      <c r="F317" s="242">
        <v>208</v>
      </c>
      <c r="G317" s="321"/>
      <c r="H317" s="239"/>
      <c r="I317" s="321"/>
      <c r="J317" s="239"/>
      <c r="K317" s="322"/>
      <c r="L317" s="313"/>
      <c r="N317" s="227"/>
      <c r="O317" s="38"/>
      <c r="Q317" s="33"/>
      <c r="R317" s="33"/>
      <c r="S317" s="33"/>
      <c r="T317" s="33"/>
    </row>
    <row r="318" spans="2:20" ht="22.15" customHeight="1">
      <c r="B318" s="278"/>
      <c r="C318" s="432" t="s">
        <v>118</v>
      </c>
      <c r="D318" s="433"/>
      <c r="E318" s="308" t="s">
        <v>12</v>
      </c>
      <c r="F318" s="242">
        <v>182</v>
      </c>
      <c r="G318" s="321"/>
      <c r="H318" s="239"/>
      <c r="I318" s="321"/>
      <c r="J318" s="239"/>
      <c r="K318" s="322"/>
      <c r="L318" s="313"/>
      <c r="N318" s="227"/>
      <c r="O318" s="38"/>
      <c r="Q318" s="33"/>
      <c r="R318" s="33"/>
      <c r="S318" s="33"/>
      <c r="T318" s="33"/>
    </row>
    <row r="319" spans="2:20" ht="22.15" customHeight="1">
      <c r="B319" s="278"/>
      <c r="C319" s="432" t="s">
        <v>182</v>
      </c>
      <c r="D319" s="433"/>
      <c r="E319" s="308" t="s">
        <v>12</v>
      </c>
      <c r="F319" s="242">
        <v>16</v>
      </c>
      <c r="G319" s="321"/>
      <c r="H319" s="239"/>
      <c r="I319" s="321"/>
      <c r="J319" s="239"/>
      <c r="K319" s="322"/>
      <c r="L319" s="313"/>
      <c r="N319" s="227"/>
      <c r="O319" s="38"/>
      <c r="Q319" s="33"/>
      <c r="R319" s="33"/>
      <c r="S319" s="33"/>
      <c r="T319" s="33"/>
    </row>
    <row r="320" spans="2:20" ht="22.15" customHeight="1">
      <c r="B320" s="278"/>
      <c r="C320" s="438" t="s">
        <v>125</v>
      </c>
      <c r="D320" s="439"/>
      <c r="E320" s="308"/>
      <c r="F320" s="308"/>
      <c r="G320" s="321"/>
      <c r="H320" s="239"/>
      <c r="I320" s="321"/>
      <c r="J320" s="239"/>
      <c r="K320" s="322"/>
      <c r="L320" s="313"/>
      <c r="N320" s="227"/>
      <c r="O320" s="38"/>
      <c r="Q320" s="33"/>
      <c r="R320" s="33"/>
      <c r="S320" s="33"/>
      <c r="T320" s="33"/>
    </row>
    <row r="321" spans="2:20" ht="22.15" customHeight="1">
      <c r="B321" s="278"/>
      <c r="C321" s="432" t="s">
        <v>179</v>
      </c>
      <c r="D321" s="433"/>
      <c r="E321" s="308" t="s">
        <v>97</v>
      </c>
      <c r="F321" s="242">
        <v>22</v>
      </c>
      <c r="G321" s="321"/>
      <c r="H321" s="239"/>
      <c r="I321" s="321"/>
      <c r="J321" s="239"/>
      <c r="K321" s="322"/>
      <c r="L321" s="313"/>
      <c r="N321" s="227"/>
      <c r="O321" s="38"/>
      <c r="Q321" s="33"/>
      <c r="R321" s="33"/>
      <c r="S321" s="33"/>
      <c r="T321" s="33"/>
    </row>
    <row r="322" spans="2:20" ht="22.15" customHeight="1">
      <c r="B322" s="278"/>
      <c r="C322" s="432" t="s">
        <v>120</v>
      </c>
      <c r="D322" s="433"/>
      <c r="E322" s="331" t="s">
        <v>104</v>
      </c>
      <c r="F322" s="331">
        <v>1</v>
      </c>
      <c r="G322" s="321"/>
      <c r="H322" s="239"/>
      <c r="I322" s="321"/>
      <c r="J322" s="239"/>
      <c r="K322" s="322"/>
      <c r="L322" s="313"/>
      <c r="N322" s="227"/>
      <c r="O322" s="38"/>
      <c r="Q322" s="33"/>
      <c r="R322" s="33"/>
      <c r="S322" s="33"/>
      <c r="T322" s="33"/>
    </row>
    <row r="323" spans="2:20" ht="22.15" customHeight="1">
      <c r="B323" s="278"/>
      <c r="C323" s="432" t="s">
        <v>121</v>
      </c>
      <c r="D323" s="433"/>
      <c r="E323" s="308" t="s">
        <v>104</v>
      </c>
      <c r="F323" s="331">
        <v>1</v>
      </c>
      <c r="G323" s="321"/>
      <c r="H323" s="239"/>
      <c r="I323" s="321"/>
      <c r="J323" s="239"/>
      <c r="K323" s="322"/>
      <c r="L323" s="313"/>
      <c r="N323" s="203"/>
      <c r="O323" s="38"/>
      <c r="Q323" s="33"/>
      <c r="R323" s="33"/>
      <c r="S323" s="33"/>
      <c r="T323" s="33"/>
    </row>
    <row r="324" spans="2:20" ht="22.15" customHeight="1">
      <c r="B324" s="278"/>
      <c r="C324" s="452" t="s">
        <v>122</v>
      </c>
      <c r="D324" s="453"/>
      <c r="E324" s="283" t="s">
        <v>104</v>
      </c>
      <c r="F324" s="242">
        <v>1</v>
      </c>
      <c r="G324" s="321"/>
      <c r="H324" s="239"/>
      <c r="I324" s="321"/>
      <c r="J324" s="239"/>
      <c r="K324" s="322"/>
      <c r="L324" s="313"/>
      <c r="N324" s="204"/>
      <c r="O324" s="38"/>
      <c r="Q324" s="33"/>
      <c r="R324" s="33"/>
      <c r="S324" s="33"/>
      <c r="T324" s="33"/>
    </row>
    <row r="325" spans="2:20" ht="22.15" customHeight="1">
      <c r="B325" s="278"/>
      <c r="C325" s="452" t="s">
        <v>123</v>
      </c>
      <c r="D325" s="453"/>
      <c r="E325" s="283" t="s">
        <v>104</v>
      </c>
      <c r="F325" s="242">
        <v>1</v>
      </c>
      <c r="G325" s="321"/>
      <c r="H325" s="239"/>
      <c r="I325" s="321"/>
      <c r="J325" s="239"/>
      <c r="K325" s="322"/>
      <c r="L325" s="313"/>
      <c r="N325" s="204"/>
      <c r="O325" s="38"/>
      <c r="Q325" s="33"/>
      <c r="R325" s="33"/>
      <c r="S325" s="33"/>
      <c r="T325" s="33"/>
    </row>
    <row r="326" spans="2:20" ht="22.15" customHeight="1">
      <c r="B326" s="278"/>
      <c r="C326" s="491" t="s">
        <v>124</v>
      </c>
      <c r="D326" s="492"/>
      <c r="E326" s="338" t="s">
        <v>104</v>
      </c>
      <c r="F326" s="338">
        <v>1</v>
      </c>
      <c r="G326" s="340"/>
      <c r="H326" s="310"/>
      <c r="I326" s="340"/>
      <c r="J326" s="310"/>
      <c r="K326" s="340"/>
      <c r="L326" s="313"/>
      <c r="N326" s="204"/>
      <c r="O326" s="38"/>
      <c r="Q326" s="33"/>
      <c r="R326" s="33"/>
      <c r="S326" s="33"/>
      <c r="T326" s="33"/>
    </row>
    <row r="327" spans="2:20" ht="22.15" customHeight="1">
      <c r="B327" s="278"/>
      <c r="C327" s="436" t="s">
        <v>21</v>
      </c>
      <c r="D327" s="437"/>
      <c r="E327" s="308"/>
      <c r="F327" s="242"/>
      <c r="G327" s="341"/>
      <c r="H327" s="315"/>
      <c r="I327" s="341"/>
      <c r="J327" s="315"/>
      <c r="K327" s="342"/>
      <c r="L327" s="313"/>
      <c r="N327" s="204"/>
      <c r="O327" s="38"/>
      <c r="Q327" s="33"/>
      <c r="R327" s="33"/>
      <c r="S327" s="33"/>
      <c r="T327" s="33"/>
    </row>
    <row r="328" spans="2:20">
      <c r="B328" s="278"/>
      <c r="C328" s="446" t="s">
        <v>129</v>
      </c>
      <c r="D328" s="447"/>
      <c r="E328" s="307"/>
      <c r="F328" s="308"/>
      <c r="G328" s="238"/>
      <c r="H328" s="238"/>
      <c r="I328" s="310"/>
      <c r="J328" s="311"/>
      <c r="K328" s="312"/>
      <c r="L328" s="291"/>
    </row>
    <row r="329" spans="2:20">
      <c r="B329" s="278"/>
      <c r="C329" s="438" t="s">
        <v>131</v>
      </c>
      <c r="D329" s="439"/>
      <c r="E329" s="237"/>
      <c r="F329" s="308"/>
      <c r="G329" s="321"/>
      <c r="H329" s="336"/>
      <c r="I329" s="321"/>
      <c r="J329" s="321"/>
      <c r="K329" s="322"/>
      <c r="L329" s="291"/>
    </row>
    <row r="330" spans="2:20" ht="19.5" customHeight="1">
      <c r="B330" s="278"/>
      <c r="C330" s="436" t="s">
        <v>184</v>
      </c>
      <c r="D330" s="437"/>
      <c r="E330" s="237"/>
      <c r="F330" s="308"/>
      <c r="G330" s="321"/>
      <c r="H330" s="336"/>
      <c r="I330" s="321"/>
      <c r="J330" s="321"/>
      <c r="K330" s="320"/>
      <c r="L330" s="291"/>
    </row>
    <row r="331" spans="2:20">
      <c r="B331" s="278"/>
      <c r="C331" s="432" t="s">
        <v>130</v>
      </c>
      <c r="D331" s="433"/>
      <c r="E331" s="308" t="s">
        <v>107</v>
      </c>
      <c r="F331" s="242">
        <v>1129</v>
      </c>
      <c r="G331" s="239"/>
      <c r="H331" s="239"/>
      <c r="I331" s="238"/>
      <c r="J331" s="239"/>
      <c r="K331" s="240"/>
      <c r="L331" s="291"/>
    </row>
    <row r="332" spans="2:20" ht="19.5" customHeight="1">
      <c r="B332" s="278"/>
      <c r="C332" s="432" t="s">
        <v>132</v>
      </c>
      <c r="D332" s="433"/>
      <c r="E332" s="237" t="s">
        <v>107</v>
      </c>
      <c r="F332" s="242">
        <v>71</v>
      </c>
      <c r="G332" s="239"/>
      <c r="H332" s="239"/>
      <c r="I332" s="238"/>
      <c r="J332" s="239"/>
      <c r="K332" s="240"/>
      <c r="L332" s="241"/>
    </row>
    <row r="333" spans="2:20" ht="19.5" customHeight="1">
      <c r="B333" s="278"/>
      <c r="C333" s="440" t="s">
        <v>133</v>
      </c>
      <c r="D333" s="441" t="s">
        <v>134</v>
      </c>
      <c r="E333" s="237" t="s">
        <v>107</v>
      </c>
      <c r="F333" s="242">
        <v>263</v>
      </c>
      <c r="G333" s="239"/>
      <c r="H333" s="239"/>
      <c r="I333" s="238"/>
      <c r="J333" s="239"/>
      <c r="K333" s="240"/>
      <c r="L333" s="241"/>
    </row>
    <row r="334" spans="2:20" ht="19.5" customHeight="1">
      <c r="B334" s="278"/>
      <c r="C334" s="432" t="s">
        <v>135</v>
      </c>
      <c r="D334" s="433"/>
      <c r="E334" s="237" t="s">
        <v>12</v>
      </c>
      <c r="F334" s="242">
        <v>1411</v>
      </c>
      <c r="G334" s="239"/>
      <c r="H334" s="239"/>
      <c r="I334" s="238"/>
      <c r="J334" s="239"/>
      <c r="K334" s="240"/>
      <c r="L334" s="241"/>
    </row>
    <row r="335" spans="2:20" ht="19.5" customHeight="1">
      <c r="B335" s="278"/>
      <c r="C335" s="432" t="s">
        <v>136</v>
      </c>
      <c r="D335" s="433"/>
      <c r="E335" s="237" t="s">
        <v>147</v>
      </c>
      <c r="F335" s="242">
        <v>43</v>
      </c>
      <c r="G335" s="239"/>
      <c r="H335" s="239"/>
      <c r="I335" s="238"/>
      <c r="J335" s="239"/>
      <c r="K335" s="240"/>
      <c r="L335" s="241"/>
    </row>
    <row r="336" spans="2:20" ht="19.5" customHeight="1">
      <c r="B336" s="278"/>
      <c r="C336" s="432" t="s">
        <v>137</v>
      </c>
      <c r="D336" s="433"/>
      <c r="E336" s="237" t="s">
        <v>138</v>
      </c>
      <c r="F336" s="242">
        <v>36</v>
      </c>
      <c r="G336" s="239"/>
      <c r="H336" s="239"/>
      <c r="I336" s="238"/>
      <c r="J336" s="239"/>
      <c r="K336" s="240"/>
      <c r="L336" s="241"/>
    </row>
    <row r="337" spans="2:12" ht="19.5" customHeight="1">
      <c r="B337" s="278"/>
      <c r="C337" s="432" t="s">
        <v>149</v>
      </c>
      <c r="D337" s="433"/>
      <c r="E337" s="237" t="s">
        <v>109</v>
      </c>
      <c r="F337" s="242">
        <v>75</v>
      </c>
      <c r="G337" s="239"/>
      <c r="H337" s="239"/>
      <c r="I337" s="238"/>
      <c r="J337" s="239"/>
      <c r="K337" s="240"/>
      <c r="L337" s="241"/>
    </row>
    <row r="338" spans="2:12" ht="19.5" customHeight="1">
      <c r="B338" s="278"/>
      <c r="C338" s="432" t="s">
        <v>151</v>
      </c>
      <c r="D338" s="433"/>
      <c r="E338" s="237" t="s">
        <v>107</v>
      </c>
      <c r="F338" s="242">
        <v>1</v>
      </c>
      <c r="G338" s="239"/>
      <c r="H338" s="239"/>
      <c r="I338" s="238"/>
      <c r="J338" s="239"/>
      <c r="K338" s="240"/>
      <c r="L338" s="241"/>
    </row>
    <row r="339" spans="2:12" ht="19.5" customHeight="1">
      <c r="B339" s="278"/>
      <c r="C339" s="438" t="s">
        <v>183</v>
      </c>
      <c r="D339" s="439"/>
      <c r="E339" s="237"/>
      <c r="F339" s="242"/>
      <c r="G339" s="239"/>
      <c r="H339" s="239"/>
      <c r="I339" s="238"/>
      <c r="J339" s="239"/>
      <c r="K339" s="240"/>
      <c r="L339" s="241"/>
    </row>
    <row r="340" spans="2:12" ht="19.5" customHeight="1">
      <c r="B340" s="278"/>
      <c r="C340" s="432" t="s">
        <v>139</v>
      </c>
      <c r="D340" s="433"/>
      <c r="E340" s="237" t="s">
        <v>109</v>
      </c>
      <c r="F340" s="242">
        <v>6</v>
      </c>
      <c r="G340" s="239"/>
      <c r="H340" s="239"/>
      <c r="I340" s="238"/>
      <c r="J340" s="239"/>
      <c r="K340" s="240"/>
      <c r="L340" s="241"/>
    </row>
    <row r="341" spans="2:12" ht="19.5" customHeight="1">
      <c r="B341" s="278"/>
      <c r="C341" s="434" t="s">
        <v>140</v>
      </c>
      <c r="D341" s="435"/>
      <c r="E341" s="314" t="s">
        <v>109</v>
      </c>
      <c r="F341" s="242">
        <v>4</v>
      </c>
      <c r="G341" s="239"/>
      <c r="H341" s="239"/>
      <c r="I341" s="238"/>
      <c r="J341" s="239"/>
      <c r="K341" s="240"/>
      <c r="L341" s="241"/>
    </row>
    <row r="342" spans="2:12" ht="19.5" customHeight="1">
      <c r="B342" s="278"/>
      <c r="C342" s="432" t="s">
        <v>141</v>
      </c>
      <c r="D342" s="433"/>
      <c r="E342" s="314" t="s">
        <v>142</v>
      </c>
      <c r="F342" s="242">
        <v>10</v>
      </c>
      <c r="G342" s="239"/>
      <c r="H342" s="239"/>
      <c r="I342" s="238"/>
      <c r="J342" s="239"/>
      <c r="K342" s="240"/>
      <c r="L342" s="241"/>
    </row>
    <row r="343" spans="2:12" ht="19.5" customHeight="1">
      <c r="B343" s="278"/>
      <c r="C343" s="432" t="s">
        <v>165</v>
      </c>
      <c r="D343" s="433"/>
      <c r="E343" s="314" t="s">
        <v>144</v>
      </c>
      <c r="F343" s="242">
        <v>10</v>
      </c>
      <c r="G343" s="239"/>
      <c r="H343" s="239"/>
      <c r="I343" s="238"/>
      <c r="J343" s="239"/>
      <c r="K343" s="240"/>
      <c r="L343" s="241"/>
    </row>
    <row r="344" spans="2:12" ht="19.5" customHeight="1">
      <c r="B344" s="278"/>
      <c r="C344" s="432" t="s">
        <v>164</v>
      </c>
      <c r="D344" s="433"/>
      <c r="E344" s="314" t="s">
        <v>144</v>
      </c>
      <c r="F344" s="242">
        <v>10</v>
      </c>
      <c r="G344" s="239"/>
      <c r="H344" s="239"/>
      <c r="I344" s="238"/>
      <c r="J344" s="239"/>
      <c r="K344" s="240"/>
      <c r="L344" s="241"/>
    </row>
    <row r="345" spans="2:12" ht="19.5" customHeight="1">
      <c r="B345" s="278"/>
      <c r="C345" s="436" t="s">
        <v>185</v>
      </c>
      <c r="D345" s="437"/>
      <c r="E345" s="237"/>
      <c r="F345" s="242"/>
      <c r="G345" s="239"/>
      <c r="H345" s="239"/>
      <c r="I345" s="238"/>
      <c r="J345" s="239"/>
      <c r="K345" s="240"/>
      <c r="L345" s="241"/>
    </row>
    <row r="346" spans="2:12" ht="19.5" customHeight="1">
      <c r="B346" s="278"/>
      <c r="C346" s="352" t="s">
        <v>130</v>
      </c>
      <c r="D346" s="353"/>
      <c r="E346" s="237" t="s">
        <v>107</v>
      </c>
      <c r="F346" s="242">
        <v>545</v>
      </c>
      <c r="G346" s="239"/>
      <c r="H346" s="239"/>
      <c r="I346" s="238"/>
      <c r="J346" s="239"/>
      <c r="K346" s="240"/>
      <c r="L346" s="241"/>
    </row>
    <row r="347" spans="2:12" ht="19.5" customHeight="1">
      <c r="B347" s="278"/>
      <c r="C347" s="352" t="s">
        <v>132</v>
      </c>
      <c r="D347" s="353"/>
      <c r="E347" s="237" t="s">
        <v>107</v>
      </c>
      <c r="F347" s="242">
        <v>35</v>
      </c>
      <c r="G347" s="239"/>
      <c r="H347" s="239"/>
      <c r="I347" s="238"/>
      <c r="J347" s="239"/>
      <c r="K347" s="240"/>
      <c r="L347" s="241"/>
    </row>
    <row r="348" spans="2:12" ht="19.5" customHeight="1">
      <c r="B348" s="278"/>
      <c r="C348" s="432" t="s">
        <v>133</v>
      </c>
      <c r="D348" s="433"/>
      <c r="E348" s="237" t="s">
        <v>107</v>
      </c>
      <c r="F348" s="242">
        <v>127</v>
      </c>
      <c r="G348" s="239"/>
      <c r="H348" s="239"/>
      <c r="I348" s="238"/>
      <c r="J348" s="239"/>
      <c r="K348" s="240"/>
      <c r="L348" s="241"/>
    </row>
    <row r="349" spans="2:12" ht="19.5" customHeight="1">
      <c r="B349" s="278"/>
      <c r="C349" s="432" t="s">
        <v>135</v>
      </c>
      <c r="D349" s="433"/>
      <c r="E349" s="237" t="s">
        <v>12</v>
      </c>
      <c r="F349" s="242">
        <v>680</v>
      </c>
      <c r="G349" s="239"/>
      <c r="H349" s="239"/>
      <c r="I349" s="238"/>
      <c r="J349" s="239"/>
      <c r="K349" s="240"/>
      <c r="L349" s="241"/>
    </row>
    <row r="350" spans="2:12" ht="19.5" customHeight="1">
      <c r="B350" s="278"/>
      <c r="C350" s="352" t="s">
        <v>136</v>
      </c>
      <c r="D350" s="353"/>
      <c r="E350" s="237" t="s">
        <v>147</v>
      </c>
      <c r="F350" s="242">
        <v>21</v>
      </c>
      <c r="G350" s="239"/>
      <c r="H350" s="239"/>
      <c r="I350" s="238"/>
      <c r="J350" s="239"/>
      <c r="K350" s="240"/>
      <c r="L350" s="241"/>
    </row>
    <row r="351" spans="2:12" ht="19.5" customHeight="1">
      <c r="B351" s="278"/>
      <c r="C351" s="352" t="s">
        <v>137</v>
      </c>
      <c r="D351" s="353"/>
      <c r="E351" s="237" t="s">
        <v>138</v>
      </c>
      <c r="F351" s="242">
        <v>18</v>
      </c>
      <c r="G351" s="239"/>
      <c r="H351" s="239"/>
      <c r="I351" s="238"/>
      <c r="J351" s="239"/>
      <c r="K351" s="240"/>
      <c r="L351" s="241"/>
    </row>
    <row r="352" spans="2:12" ht="19.5" customHeight="1">
      <c r="B352" s="278"/>
      <c r="C352" s="438" t="s">
        <v>186</v>
      </c>
      <c r="D352" s="439"/>
      <c r="E352" s="237"/>
      <c r="F352" s="242"/>
      <c r="G352" s="239"/>
      <c r="H352" s="239"/>
      <c r="I352" s="238"/>
      <c r="J352" s="239"/>
      <c r="K352" s="240"/>
      <c r="L352" s="241"/>
    </row>
    <row r="353" spans="2:12" ht="19.5" customHeight="1">
      <c r="B353" s="278"/>
      <c r="C353" s="432" t="s">
        <v>139</v>
      </c>
      <c r="D353" s="433"/>
      <c r="E353" s="237" t="s">
        <v>109</v>
      </c>
      <c r="F353" s="242">
        <v>3</v>
      </c>
      <c r="G353" s="239"/>
      <c r="H353" s="239"/>
      <c r="I353" s="238"/>
      <c r="J353" s="239"/>
      <c r="K353" s="240"/>
      <c r="L353" s="241"/>
    </row>
    <row r="354" spans="2:12" ht="19.5" customHeight="1">
      <c r="B354" s="278"/>
      <c r="C354" s="434" t="s">
        <v>140</v>
      </c>
      <c r="D354" s="435"/>
      <c r="E354" s="314" t="s">
        <v>109</v>
      </c>
      <c r="F354" s="242">
        <v>2</v>
      </c>
      <c r="G354" s="239"/>
      <c r="H354" s="239"/>
      <c r="I354" s="238"/>
      <c r="J354" s="239"/>
      <c r="K354" s="240"/>
      <c r="L354" s="241"/>
    </row>
    <row r="355" spans="2:12" ht="19.5" customHeight="1">
      <c r="B355" s="278"/>
      <c r="C355" s="432" t="s">
        <v>141</v>
      </c>
      <c r="D355" s="433"/>
      <c r="E355" s="314" t="s">
        <v>142</v>
      </c>
      <c r="F355" s="242">
        <v>5</v>
      </c>
      <c r="G355" s="239"/>
      <c r="H355" s="239"/>
      <c r="I355" s="238"/>
      <c r="J355" s="239"/>
      <c r="K355" s="240"/>
      <c r="L355" s="241"/>
    </row>
    <row r="356" spans="2:12" ht="19.5" customHeight="1">
      <c r="B356" s="278"/>
      <c r="C356" s="432" t="s">
        <v>164</v>
      </c>
      <c r="D356" s="433"/>
      <c r="E356" s="314" t="s">
        <v>144</v>
      </c>
      <c r="F356" s="242">
        <v>5</v>
      </c>
      <c r="G356" s="239"/>
      <c r="H356" s="239"/>
      <c r="I356" s="238"/>
      <c r="J356" s="239"/>
      <c r="K356" s="240"/>
      <c r="L356" s="241"/>
    </row>
    <row r="357" spans="2:12">
      <c r="B357" s="278"/>
      <c r="C357" s="444" t="s">
        <v>21</v>
      </c>
      <c r="D357" s="445"/>
      <c r="E357" s="332"/>
      <c r="F357" s="333"/>
      <c r="G357" s="316"/>
      <c r="H357" s="334"/>
      <c r="I357" s="335"/>
      <c r="J357" s="334"/>
      <c r="K357" s="334"/>
      <c r="L357" s="291"/>
    </row>
  </sheetData>
  <mergeCells count="327">
    <mergeCell ref="C230:D230"/>
    <mergeCell ref="C231:D231"/>
    <mergeCell ref="C211:D211"/>
    <mergeCell ref="C225:D225"/>
    <mergeCell ref="C198:D198"/>
    <mergeCell ref="C199:D199"/>
    <mergeCell ref="C79:D79"/>
    <mergeCell ref="C88:D88"/>
    <mergeCell ref="C332:D332"/>
    <mergeCell ref="C191:D191"/>
    <mergeCell ref="C324:D324"/>
    <mergeCell ref="C325:D325"/>
    <mergeCell ref="C196:D196"/>
    <mergeCell ref="C197:D197"/>
    <mergeCell ref="C289:D289"/>
    <mergeCell ref="C326:D326"/>
    <mergeCell ref="C327:D327"/>
    <mergeCell ref="C306:D306"/>
    <mergeCell ref="C307:D307"/>
    <mergeCell ref="C308:D308"/>
    <mergeCell ref="C260:D260"/>
    <mergeCell ref="C261:D261"/>
    <mergeCell ref="C262:D262"/>
    <mergeCell ref="C263:D263"/>
    <mergeCell ref="C77:D77"/>
    <mergeCell ref="C102:D102"/>
    <mergeCell ref="C101:D101"/>
    <mergeCell ref="C103:D103"/>
    <mergeCell ref="C296:D296"/>
    <mergeCell ref="C193:D193"/>
    <mergeCell ref="C115:D115"/>
    <mergeCell ref="C121:D121"/>
    <mergeCell ref="C122:D122"/>
    <mergeCell ref="C123:D123"/>
    <mergeCell ref="C125:D125"/>
    <mergeCell ref="C126:D126"/>
    <mergeCell ref="C127:D127"/>
    <mergeCell ref="C248:D248"/>
    <mergeCell ref="C249:D249"/>
    <mergeCell ref="C259:D259"/>
    <mergeCell ref="C229:D229"/>
    <mergeCell ref="C236:D236"/>
    <mergeCell ref="C206:D206"/>
    <mergeCell ref="C207:D207"/>
    <mergeCell ref="C208:D208"/>
    <mergeCell ref="C209:D209"/>
    <mergeCell ref="C210:D210"/>
    <mergeCell ref="C228:D228"/>
    <mergeCell ref="C226:D226"/>
    <mergeCell ref="C227:D227"/>
    <mergeCell ref="C243:D243"/>
    <mergeCell ref="C244:D244"/>
    <mergeCell ref="C49:D49"/>
    <mergeCell ref="C50:D50"/>
    <mergeCell ref="C51:D51"/>
    <mergeCell ref="C78:D78"/>
    <mergeCell ref="C70:D70"/>
    <mergeCell ref="C201:D201"/>
    <mergeCell ref="C118:D118"/>
    <mergeCell ref="C119:D119"/>
    <mergeCell ref="C120:D120"/>
    <mergeCell ref="C116:D116"/>
    <mergeCell ref="C117:D117"/>
    <mergeCell ref="C106:D106"/>
    <mergeCell ref="C194:D194"/>
    <mergeCell ref="C195:D195"/>
    <mergeCell ref="C205:D205"/>
    <mergeCell ref="C192:D192"/>
    <mergeCell ref="C100:D100"/>
    <mergeCell ref="C99:D99"/>
    <mergeCell ref="C107:D107"/>
    <mergeCell ref="C108:D108"/>
    <mergeCell ref="B1:L1"/>
    <mergeCell ref="B2:L2"/>
    <mergeCell ref="B4:L4"/>
    <mergeCell ref="B5:L5"/>
    <mergeCell ref="C44:D44"/>
    <mergeCell ref="C46:D46"/>
    <mergeCell ref="B3:L3"/>
    <mergeCell ref="C40:D40"/>
    <mergeCell ref="C12:D12"/>
    <mergeCell ref="C32:D32"/>
    <mergeCell ref="C31:D31"/>
    <mergeCell ref="C33:D33"/>
    <mergeCell ref="C34:D34"/>
    <mergeCell ref="C35:D35"/>
    <mergeCell ref="C36:D36"/>
    <mergeCell ref="C13:D13"/>
    <mergeCell ref="C11:D11"/>
    <mergeCell ref="F8:F9"/>
    <mergeCell ref="L8:L9"/>
    <mergeCell ref="B8:B9"/>
    <mergeCell ref="B6:L6"/>
    <mergeCell ref="B7:L7"/>
    <mergeCell ref="C43:D43"/>
    <mergeCell ref="C45:D45"/>
    <mergeCell ref="C114:D114"/>
    <mergeCell ref="C38:D38"/>
    <mergeCell ref="C24:D24"/>
    <mergeCell ref="C25:D25"/>
    <mergeCell ref="C26:D26"/>
    <mergeCell ref="C27:D27"/>
    <mergeCell ref="C28:D28"/>
    <mergeCell ref="C39:D39"/>
    <mergeCell ref="C129:D129"/>
    <mergeCell ref="C128:D128"/>
    <mergeCell ref="C75:D75"/>
    <mergeCell ref="C47:D47"/>
    <mergeCell ref="C94:D94"/>
    <mergeCell ref="C96:D96"/>
    <mergeCell ref="C104:D104"/>
    <mergeCell ref="C105:D105"/>
    <mergeCell ref="C68:D68"/>
    <mergeCell ref="C69:D69"/>
    <mergeCell ref="C72:D72"/>
    <mergeCell ref="C73:D73"/>
    <mergeCell ref="C74:D74"/>
    <mergeCell ref="C48:D48"/>
    <mergeCell ref="C71:D71"/>
    <mergeCell ref="C76:D76"/>
    <mergeCell ref="C10:D10"/>
    <mergeCell ref="C42:D42"/>
    <mergeCell ref="C19:D19"/>
    <mergeCell ref="C20:D20"/>
    <mergeCell ref="C21:D21"/>
    <mergeCell ref="C22:D22"/>
    <mergeCell ref="C23:D23"/>
    <mergeCell ref="C14:D14"/>
    <mergeCell ref="C18:D18"/>
    <mergeCell ref="C15:D15"/>
    <mergeCell ref="C16:D16"/>
    <mergeCell ref="C17:D17"/>
    <mergeCell ref="C29:D29"/>
    <mergeCell ref="C30:D30"/>
    <mergeCell ref="C41:D41"/>
    <mergeCell ref="C8:D9"/>
    <mergeCell ref="E8:E9"/>
    <mergeCell ref="C37:D37"/>
    <mergeCell ref="C130:D130"/>
    <mergeCell ref="C109:D109"/>
    <mergeCell ref="C110:D110"/>
    <mergeCell ref="C111:D111"/>
    <mergeCell ref="C112:D112"/>
    <mergeCell ref="C80:D80"/>
    <mergeCell ref="C81:D81"/>
    <mergeCell ref="C91:D91"/>
    <mergeCell ref="C92:D92"/>
    <mergeCell ref="C93:D93"/>
    <mergeCell ref="C95:D95"/>
    <mergeCell ref="C82:D82"/>
    <mergeCell ref="C83:D83"/>
    <mergeCell ref="C84:D84"/>
    <mergeCell ref="C85:D85"/>
    <mergeCell ref="C86:D86"/>
    <mergeCell ref="C90:D90"/>
    <mergeCell ref="C89:D89"/>
    <mergeCell ref="C87:D87"/>
    <mergeCell ref="C97:D97"/>
    <mergeCell ref="C98:D98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D154"/>
    <mergeCell ref="C157:D157"/>
    <mergeCell ref="C140:D140"/>
    <mergeCell ref="C141:D141"/>
    <mergeCell ref="C142:D142"/>
    <mergeCell ref="C143:D143"/>
    <mergeCell ref="C145:D145"/>
    <mergeCell ref="C155:D155"/>
    <mergeCell ref="C156:D156"/>
    <mergeCell ref="C144:D144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3:D173"/>
    <mergeCell ref="C174:D174"/>
    <mergeCell ref="C175:D175"/>
    <mergeCell ref="C176:D176"/>
    <mergeCell ref="C177:D177"/>
    <mergeCell ref="C171:D171"/>
    <mergeCell ref="C172:D172"/>
    <mergeCell ref="C178:D178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79:D179"/>
    <mergeCell ref="C241:D241"/>
    <mergeCell ref="C240:D240"/>
    <mergeCell ref="C239:D239"/>
    <mergeCell ref="C200:D200"/>
    <mergeCell ref="C202:D202"/>
    <mergeCell ref="C188:D188"/>
    <mergeCell ref="C237:D237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38:D238"/>
    <mergeCell ref="C190:D190"/>
    <mergeCell ref="C232:D232"/>
    <mergeCell ref="C233:D233"/>
    <mergeCell ref="C234:D234"/>
    <mergeCell ref="C235:D235"/>
    <mergeCell ref="C256:D256"/>
    <mergeCell ref="C257:D257"/>
    <mergeCell ref="C258:D258"/>
    <mergeCell ref="C269:D269"/>
    <mergeCell ref="C270:D270"/>
    <mergeCell ref="C271:D271"/>
    <mergeCell ref="C272:D272"/>
    <mergeCell ref="C276:D276"/>
    <mergeCell ref="C277:D277"/>
    <mergeCell ref="C264:D264"/>
    <mergeCell ref="C265:D265"/>
    <mergeCell ref="C266:D266"/>
    <mergeCell ref="C268:D268"/>
    <mergeCell ref="C267:D267"/>
    <mergeCell ref="C113:D113"/>
    <mergeCell ref="C124:D124"/>
    <mergeCell ref="C149:D149"/>
    <mergeCell ref="C148:D148"/>
    <mergeCell ref="C147:D147"/>
    <mergeCell ref="C146:D146"/>
    <mergeCell ref="C282:D282"/>
    <mergeCell ref="C285:D285"/>
    <mergeCell ref="C286:D286"/>
    <mergeCell ref="C247:D247"/>
    <mergeCell ref="C246:D246"/>
    <mergeCell ref="C250:D250"/>
    <mergeCell ref="C251:D251"/>
    <mergeCell ref="C252:D252"/>
    <mergeCell ref="C253:D253"/>
    <mergeCell ref="C245:D245"/>
    <mergeCell ref="C242:D242"/>
    <mergeCell ref="C273:D273"/>
    <mergeCell ref="C274:D274"/>
    <mergeCell ref="C275:D275"/>
    <mergeCell ref="C280:D280"/>
    <mergeCell ref="C281:D281"/>
    <mergeCell ref="C254:D254"/>
    <mergeCell ref="C255:D255"/>
    <mergeCell ref="C189:D189"/>
    <mergeCell ref="C357:D357"/>
    <mergeCell ref="C328:D328"/>
    <mergeCell ref="C329:D329"/>
    <mergeCell ref="C331:D331"/>
    <mergeCell ref="C295:D295"/>
    <mergeCell ref="C312:D312"/>
    <mergeCell ref="C313:D313"/>
    <mergeCell ref="C314:D314"/>
    <mergeCell ref="C310:D310"/>
    <mergeCell ref="C311:D311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290:D290"/>
    <mergeCell ref="C291:D291"/>
    <mergeCell ref="C292:D292"/>
    <mergeCell ref="C293:D293"/>
    <mergeCell ref="C294:D294"/>
    <mergeCell ref="C287:D287"/>
    <mergeCell ref="C278:D278"/>
    <mergeCell ref="C279:D279"/>
    <mergeCell ref="C309:D309"/>
    <mergeCell ref="C284:D284"/>
    <mergeCell ref="C283:D283"/>
    <mergeCell ref="C288:D288"/>
    <mergeCell ref="C352:D352"/>
    <mergeCell ref="C353:D353"/>
    <mergeCell ref="C354:D354"/>
    <mergeCell ref="C355:D355"/>
    <mergeCell ref="C356:D356"/>
    <mergeCell ref="C338:D338"/>
    <mergeCell ref="C337:D337"/>
    <mergeCell ref="C345:D345"/>
    <mergeCell ref="C330:D330"/>
    <mergeCell ref="C348:D348"/>
    <mergeCell ref="C349:D349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</mergeCells>
  <phoneticPr fontId="41" type="noConversion"/>
  <pageMargins left="0.31496062992125984" right="0.33" top="0.74803149606299213" bottom="0.74803149606299213" header="0.31496062992125984" footer="0.31496062992125984"/>
  <pageSetup scale="61" orientation="portrait" horizontalDpi="4294967293" verticalDpi="4294967293" r:id="rId1"/>
  <headerFooter>
    <oddHeader>&amp;R&amp;"Angsana New,ธรรมดา"&amp;14แบบปร.4(ก)แผ่น &amp;P/&amp;N</oddHeader>
  </headerFooter>
  <rowBreaks count="10" manualBreakCount="10">
    <brk id="42" min="1" max="11" man="1"/>
    <brk id="77" min="1" max="11" man="1"/>
    <brk id="103" min="1" max="11" man="1"/>
    <brk id="143" min="1" max="11" man="1"/>
    <brk id="187" min="1" max="11" man="1"/>
    <brk id="215" min="1" max="11" man="1"/>
    <brk id="238" min="1" max="11" man="1"/>
    <brk id="258" min="1" max="11" man="1"/>
    <brk id="282" min="1" max="11" man="1"/>
    <brk id="312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K69"/>
  <sheetViews>
    <sheetView showGridLines="0" view="pageBreakPreview" topLeftCell="A4" zoomScale="110" zoomScaleNormal="100" zoomScaleSheetLayoutView="110" workbookViewId="0">
      <selection activeCell="H12" sqref="H12"/>
    </sheetView>
  </sheetViews>
  <sheetFormatPr defaultRowHeight="21"/>
  <cols>
    <col min="1" max="1" width="7.6640625" style="1" customWidth="1"/>
    <col min="2" max="2" width="26.1640625" style="1" customWidth="1"/>
    <col min="3" max="3" width="18.83203125" style="1" customWidth="1"/>
    <col min="4" max="4" width="21" style="1" customWidth="1"/>
    <col min="5" max="5" width="14.33203125" style="1" customWidth="1"/>
    <col min="6" max="6" width="21.5" style="1" customWidth="1"/>
    <col min="7" max="7" width="18.33203125" style="1" customWidth="1"/>
    <col min="8" max="8" width="22.1640625" style="1" customWidth="1"/>
    <col min="9" max="9" width="12" style="1" customWidth="1"/>
    <col min="10" max="10" width="19.6640625" style="1" customWidth="1"/>
    <col min="11" max="16384" width="9.33203125" style="1"/>
  </cols>
  <sheetData>
    <row r="1" spans="2:11" ht="21.75" thickBot="1"/>
    <row r="2" spans="2:11" ht="35.25" thickBot="1">
      <c r="B2" s="493" t="s">
        <v>46</v>
      </c>
      <c r="C2" s="494"/>
      <c r="D2" s="494"/>
      <c r="E2" s="494"/>
      <c r="F2" s="495" t="s">
        <v>22</v>
      </c>
      <c r="G2" s="496"/>
    </row>
    <row r="3" spans="2:11" ht="26.25" customHeight="1">
      <c r="B3" s="226" t="s">
        <v>94</v>
      </c>
      <c r="C3" s="2"/>
      <c r="D3" s="2"/>
      <c r="E3" s="3"/>
      <c r="F3" s="180" t="s">
        <v>23</v>
      </c>
      <c r="G3" s="181">
        <v>0</v>
      </c>
    </row>
    <row r="4" spans="2:11" ht="27" customHeight="1">
      <c r="B4" s="497" t="s">
        <v>95</v>
      </c>
      <c r="C4" s="498"/>
      <c r="D4" s="498"/>
      <c r="E4" s="4"/>
      <c r="F4" s="180" t="s">
        <v>24</v>
      </c>
      <c r="G4" s="181">
        <v>0</v>
      </c>
    </row>
    <row r="5" spans="2:11" ht="23.25">
      <c r="B5" s="5" t="s">
        <v>47</v>
      </c>
      <c r="C5" s="6"/>
      <c r="D5" s="7">
        <f>'(ปร6)'!F14</f>
        <v>0</v>
      </c>
      <c r="E5" s="4" t="s">
        <v>48</v>
      </c>
      <c r="F5" s="180" t="s">
        <v>25</v>
      </c>
      <c r="G5" s="182">
        <v>0.06</v>
      </c>
    </row>
    <row r="6" spans="2:11" ht="32.25" customHeight="1">
      <c r="B6" s="8" t="s">
        <v>27</v>
      </c>
      <c r="C6" s="499" t="s">
        <v>41</v>
      </c>
      <c r="D6" s="499"/>
      <c r="E6" s="4"/>
      <c r="F6" s="180" t="s">
        <v>26</v>
      </c>
      <c r="G6" s="181">
        <v>7.0000000000000007E-2</v>
      </c>
    </row>
    <row r="7" spans="2:11" ht="16.5" customHeight="1" thickBot="1">
      <c r="B7" s="9"/>
      <c r="C7" s="6"/>
      <c r="D7" s="6"/>
      <c r="E7" s="4"/>
      <c r="F7" s="10"/>
      <c r="G7" s="183"/>
    </row>
    <row r="8" spans="2:11" ht="22.5" thickTop="1">
      <c r="B8" s="11" t="s">
        <v>30</v>
      </c>
      <c r="C8" s="12">
        <f>IF(C9&lt;499999,500000,VLOOKUP(C9,factor_table,1,TRUE))</f>
        <v>500000</v>
      </c>
      <c r="D8" s="13" t="s">
        <v>31</v>
      </c>
      <c r="E8" s="4"/>
      <c r="F8" s="184" t="s">
        <v>28</v>
      </c>
      <c r="G8" s="185" t="s">
        <v>29</v>
      </c>
    </row>
    <row r="9" spans="2:11" ht="22.5" thickBot="1">
      <c r="B9" s="14" t="s">
        <v>33</v>
      </c>
      <c r="C9" s="15">
        <f>D5</f>
        <v>0</v>
      </c>
      <c r="D9" s="6" t="s">
        <v>49</v>
      </c>
      <c r="E9" s="4"/>
      <c r="F9" s="186" t="s">
        <v>32</v>
      </c>
      <c r="G9" s="187"/>
    </row>
    <row r="10" spans="2:11" ht="23.25" thickTop="1" thickBot="1">
      <c r="B10" s="16" t="s">
        <v>34</v>
      </c>
      <c r="C10" s="17">
        <f>IF(C9&gt;500000001,500000001,INDEX(factor_table,MATCH(C8,factor_table,0)+1,1))</f>
        <v>1000000</v>
      </c>
      <c r="D10" s="18" t="s">
        <v>35</v>
      </c>
      <c r="E10" s="4"/>
      <c r="F10" s="188">
        <v>500000</v>
      </c>
      <c r="G10" s="189">
        <v>1.3073999999999999</v>
      </c>
      <c r="H10" s="190"/>
      <c r="I10" s="190"/>
      <c r="J10" s="190"/>
      <c r="K10" s="190"/>
    </row>
    <row r="11" spans="2:11" ht="22.5" thickTop="1">
      <c r="B11" s="9"/>
      <c r="C11" s="6"/>
      <c r="D11" s="6"/>
      <c r="E11" s="4"/>
      <c r="F11" s="188">
        <v>1000000</v>
      </c>
      <c r="G11" s="189">
        <v>1.3049999999999999</v>
      </c>
      <c r="H11" s="190"/>
      <c r="I11" s="190"/>
      <c r="J11" s="190"/>
      <c r="K11" s="190"/>
    </row>
    <row r="12" spans="2:11" ht="21.75">
      <c r="B12" s="19" t="s">
        <v>36</v>
      </c>
      <c r="C12" s="20">
        <f>VLOOKUP(C8,$F$10:$G$33,2,FALSE)</f>
        <v>1.3073999999999999</v>
      </c>
      <c r="D12" s="6" t="s">
        <v>37</v>
      </c>
      <c r="E12" s="4"/>
      <c r="F12" s="188">
        <v>2000000</v>
      </c>
      <c r="G12" s="191">
        <v>1.3035000000000001</v>
      </c>
      <c r="H12" s="190"/>
      <c r="I12" s="190"/>
      <c r="J12" s="190"/>
      <c r="K12" s="190"/>
    </row>
    <row r="13" spans="2:11" ht="22.5" thickBot="1">
      <c r="B13" s="19" t="s">
        <v>38</v>
      </c>
      <c r="C13" s="20">
        <f>VLOOKUP(C10,$F$10:$G$33,2,FALSE)</f>
        <v>1.3049999999999999</v>
      </c>
      <c r="D13" s="6" t="s">
        <v>39</v>
      </c>
      <c r="E13" s="4"/>
      <c r="F13" s="188">
        <v>5000000</v>
      </c>
      <c r="G13" s="191">
        <v>1.3003</v>
      </c>
      <c r="H13" s="190"/>
      <c r="I13" s="190"/>
      <c r="J13" s="190"/>
      <c r="K13" s="190"/>
    </row>
    <row r="14" spans="2:11" ht="25.5" customHeight="1" thickTop="1" thickBot="1">
      <c r="B14" s="14" t="s">
        <v>27</v>
      </c>
      <c r="C14" s="21">
        <f>ROUND(C12-(((C12-C13)*(C9-C8))/(C10-C8)),4)</f>
        <v>1.3098000000000001</v>
      </c>
      <c r="D14" s="22" t="s">
        <v>42</v>
      </c>
      <c r="E14" s="4"/>
      <c r="F14" s="188">
        <v>10000000</v>
      </c>
      <c r="G14" s="191">
        <v>1.2943</v>
      </c>
      <c r="H14" s="190"/>
      <c r="I14" s="190"/>
      <c r="J14" s="190"/>
      <c r="K14" s="190"/>
    </row>
    <row r="15" spans="2:11" ht="22.5" thickTop="1">
      <c r="B15" s="9"/>
      <c r="C15" s="6"/>
      <c r="D15" s="22"/>
      <c r="E15" s="4"/>
      <c r="F15" s="188">
        <v>15000000</v>
      </c>
      <c r="G15" s="191">
        <v>1.2594000000000001</v>
      </c>
      <c r="H15" s="190"/>
      <c r="I15" s="190"/>
      <c r="J15" s="190"/>
      <c r="K15" s="190"/>
    </row>
    <row r="16" spans="2:11" ht="23.25">
      <c r="B16" s="19" t="s">
        <v>40</v>
      </c>
      <c r="C16" s="23">
        <f>C9*C14</f>
        <v>0</v>
      </c>
      <c r="D16" s="6"/>
      <c r="E16" s="4"/>
      <c r="F16" s="188">
        <v>20000000</v>
      </c>
      <c r="G16" s="191">
        <v>1.2518</v>
      </c>
      <c r="H16" s="190"/>
      <c r="I16" s="190"/>
      <c r="J16" s="190"/>
      <c r="K16" s="190"/>
    </row>
    <row r="17" spans="2:11" ht="23.25">
      <c r="B17" s="500" t="s">
        <v>10</v>
      </c>
      <c r="C17" s="501"/>
      <c r="D17" s="501"/>
      <c r="E17" s="502"/>
      <c r="F17" s="188">
        <v>25000000</v>
      </c>
      <c r="G17" s="191">
        <v>1.2248000000000001</v>
      </c>
      <c r="H17" s="190"/>
      <c r="I17" s="190"/>
      <c r="J17" s="190"/>
      <c r="K17" s="190"/>
    </row>
    <row r="18" spans="2:11" ht="21.75">
      <c r="B18" s="9"/>
      <c r="C18" s="6"/>
      <c r="D18" s="6"/>
      <c r="E18" s="4"/>
      <c r="F18" s="188">
        <v>30000000</v>
      </c>
      <c r="G18" s="191">
        <v>1.2163999999999999</v>
      </c>
      <c r="H18" s="190"/>
      <c r="I18" s="190"/>
      <c r="J18" s="190"/>
      <c r="K18" s="190"/>
    </row>
    <row r="19" spans="2:11" ht="21.75">
      <c r="B19" s="9"/>
      <c r="C19" s="6"/>
      <c r="D19" s="6"/>
      <c r="E19" s="4"/>
      <c r="F19" s="188">
        <v>40000000</v>
      </c>
      <c r="G19" s="191">
        <v>1.2161</v>
      </c>
      <c r="H19" s="190"/>
      <c r="I19" s="190"/>
      <c r="J19" s="190"/>
      <c r="K19" s="190"/>
    </row>
    <row r="20" spans="2:11" ht="21.75">
      <c r="B20" s="9"/>
      <c r="C20" s="13" t="s">
        <v>10</v>
      </c>
      <c r="D20" s="6"/>
      <c r="E20" s="4"/>
      <c r="F20" s="188">
        <v>50000000</v>
      </c>
      <c r="G20" s="191">
        <v>1.2159</v>
      </c>
      <c r="H20" s="190"/>
      <c r="I20" s="190"/>
      <c r="J20" s="190"/>
      <c r="K20" s="190"/>
    </row>
    <row r="21" spans="2:11" ht="21.75">
      <c r="B21" s="9"/>
      <c r="C21" s="6" t="s">
        <v>10</v>
      </c>
      <c r="D21" s="6"/>
      <c r="E21" s="4"/>
      <c r="F21" s="188">
        <v>60000000</v>
      </c>
      <c r="G21" s="191">
        <v>1.2060999999999999</v>
      </c>
      <c r="H21" s="190"/>
      <c r="I21" s="190"/>
      <c r="J21" s="190"/>
      <c r="K21" s="190"/>
    </row>
    <row r="22" spans="2:11" ht="21.75">
      <c r="B22" s="9"/>
      <c r="C22" s="6" t="s">
        <v>10</v>
      </c>
      <c r="D22" s="6"/>
      <c r="E22" s="4"/>
      <c r="F22" s="188">
        <v>70000000</v>
      </c>
      <c r="G22" s="191">
        <v>1.2050000000000001</v>
      </c>
      <c r="H22" s="190"/>
      <c r="I22" s="190"/>
      <c r="J22" s="190"/>
      <c r="K22" s="190"/>
    </row>
    <row r="23" spans="2:11" ht="23.25">
      <c r="B23" s="24"/>
      <c r="C23" s="25" t="s">
        <v>10</v>
      </c>
      <c r="D23" s="22"/>
      <c r="E23" s="4"/>
      <c r="F23" s="188">
        <v>80000000</v>
      </c>
      <c r="G23" s="191">
        <v>1.2050000000000001</v>
      </c>
      <c r="H23" s="190"/>
      <c r="I23" s="190"/>
      <c r="J23" s="190"/>
      <c r="K23" s="190"/>
    </row>
    <row r="24" spans="2:11" ht="21.75">
      <c r="B24" s="9"/>
      <c r="C24" s="6" t="s">
        <v>10</v>
      </c>
      <c r="D24" s="6"/>
      <c r="E24" s="4"/>
      <c r="F24" s="188">
        <v>90000000</v>
      </c>
      <c r="G24" s="191">
        <v>1.2049000000000001</v>
      </c>
      <c r="H24" s="190"/>
      <c r="I24" s="190"/>
      <c r="J24" s="190"/>
      <c r="K24" s="190"/>
    </row>
    <row r="25" spans="2:11" ht="21.75">
      <c r="B25" s="9"/>
      <c r="C25" s="6"/>
      <c r="D25" s="6"/>
      <c r="E25" s="26"/>
      <c r="F25" s="188">
        <v>100000000</v>
      </c>
      <c r="G25" s="191">
        <v>1.2049000000000001</v>
      </c>
      <c r="H25" s="190"/>
      <c r="I25" s="190"/>
      <c r="J25" s="190"/>
      <c r="K25" s="190"/>
    </row>
    <row r="26" spans="2:11" ht="21.75">
      <c r="B26" s="9"/>
      <c r="C26" s="6"/>
      <c r="D26" s="6"/>
      <c r="E26" s="4"/>
      <c r="F26" s="188">
        <v>150000000</v>
      </c>
      <c r="G26" s="191">
        <v>1.2022999999999999</v>
      </c>
      <c r="H26" s="190"/>
      <c r="I26" s="190"/>
      <c r="J26" s="190"/>
      <c r="K26" s="190"/>
    </row>
    <row r="27" spans="2:11" ht="23.25">
      <c r="B27" s="9"/>
      <c r="C27" s="6"/>
      <c r="D27" s="6"/>
      <c r="E27" s="27" t="s">
        <v>10</v>
      </c>
      <c r="F27" s="188">
        <v>200000000</v>
      </c>
      <c r="G27" s="191">
        <v>1.2022999999999999</v>
      </c>
      <c r="H27" s="190"/>
      <c r="I27" s="190"/>
      <c r="J27" s="190"/>
      <c r="K27" s="190"/>
    </row>
    <row r="28" spans="2:11" ht="21.75">
      <c r="B28" s="9"/>
      <c r="C28" s="6"/>
      <c r="D28" s="6"/>
      <c r="E28" s="4"/>
      <c r="F28" s="188">
        <v>250000000</v>
      </c>
      <c r="G28" s="191">
        <v>1.2013</v>
      </c>
      <c r="H28" s="190"/>
      <c r="I28" s="190"/>
      <c r="J28" s="190"/>
      <c r="K28" s="190"/>
    </row>
    <row r="29" spans="2:11" ht="21.75">
      <c r="B29" s="9"/>
      <c r="C29" s="6"/>
      <c r="D29" s="6"/>
      <c r="E29" s="26"/>
      <c r="F29" s="188">
        <v>300000000</v>
      </c>
      <c r="G29" s="191">
        <v>1.1951000000000001</v>
      </c>
      <c r="H29" s="190"/>
      <c r="I29" s="190"/>
      <c r="J29" s="190"/>
      <c r="K29" s="190"/>
    </row>
    <row r="30" spans="2:11" ht="21.75">
      <c r="B30" s="9"/>
      <c r="C30" s="6"/>
      <c r="D30" s="6"/>
      <c r="E30" s="4"/>
      <c r="F30" s="188">
        <v>350000000</v>
      </c>
      <c r="G30" s="191">
        <v>1.1866000000000001</v>
      </c>
      <c r="H30" s="190"/>
      <c r="I30" s="190"/>
      <c r="J30" s="190"/>
      <c r="K30" s="190"/>
    </row>
    <row r="31" spans="2:11" ht="21.75">
      <c r="B31" s="9"/>
      <c r="C31" s="6"/>
      <c r="D31" s="6"/>
      <c r="E31" s="26"/>
      <c r="F31" s="188">
        <v>400000000</v>
      </c>
      <c r="G31" s="191">
        <v>1.1858</v>
      </c>
      <c r="H31" s="190"/>
      <c r="I31" s="190"/>
      <c r="J31" s="190"/>
      <c r="K31" s="190"/>
    </row>
    <row r="32" spans="2:11" ht="21.75">
      <c r="B32" s="9"/>
      <c r="C32" s="6"/>
      <c r="D32" s="6"/>
      <c r="E32" s="4"/>
      <c r="F32" s="188">
        <v>500000000</v>
      </c>
      <c r="G32" s="191">
        <v>1.1853</v>
      </c>
      <c r="H32" s="190"/>
      <c r="I32" s="190"/>
      <c r="J32" s="190"/>
      <c r="K32" s="190"/>
    </row>
    <row r="33" spans="2:11" ht="21.75">
      <c r="B33" s="28"/>
      <c r="C33" s="29"/>
      <c r="D33" s="29"/>
      <c r="E33" s="30"/>
      <c r="F33" s="192">
        <v>500000001</v>
      </c>
      <c r="G33" s="191">
        <v>1.1788000000000001</v>
      </c>
      <c r="H33" s="190"/>
      <c r="I33" s="190"/>
      <c r="J33" s="190"/>
      <c r="K33" s="190"/>
    </row>
    <row r="34" spans="2:11">
      <c r="H34" s="190"/>
      <c r="I34" s="190"/>
      <c r="J34" s="190"/>
      <c r="K34" s="190"/>
    </row>
    <row r="53" spans="8:10" ht="50.25" customHeight="1"/>
    <row r="54" spans="8:10" ht="50.25" customHeight="1"/>
    <row r="55" spans="8:10" ht="50.25" customHeight="1"/>
    <row r="64" spans="8:10">
      <c r="H64" s="193"/>
      <c r="I64" s="193"/>
      <c r="J64" s="193"/>
    </row>
    <row r="65" spans="8:10">
      <c r="H65" s="193"/>
      <c r="I65" s="193"/>
      <c r="J65" s="193"/>
    </row>
    <row r="66" spans="8:10">
      <c r="H66" s="193"/>
      <c r="I66" s="193"/>
      <c r="J66" s="193"/>
    </row>
    <row r="67" spans="8:10">
      <c r="H67" s="193"/>
      <c r="I67" s="193"/>
      <c r="J67" s="193"/>
    </row>
    <row r="68" spans="8:10">
      <c r="H68" s="193"/>
      <c r="I68" s="193"/>
      <c r="J68" s="193"/>
    </row>
    <row r="69" spans="8:10">
      <c r="H69" s="193"/>
      <c r="I69" s="193"/>
      <c r="J69" s="193"/>
    </row>
  </sheetData>
  <mergeCells count="5">
    <mergeCell ref="B2:E2"/>
    <mergeCell ref="F2:G2"/>
    <mergeCell ref="B4:D4"/>
    <mergeCell ref="C6:D6"/>
    <mergeCell ref="B17:E17"/>
  </mergeCells>
  <pageMargins left="0.8" right="0.38" top="1.1499999999999999" bottom="0.5699999999999999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8</vt:i4>
      </vt:variant>
    </vt:vector>
  </HeadingPairs>
  <TitlesOfParts>
    <vt:vector size="13" baseType="lpstr">
      <vt:lpstr>(ปร6)</vt:lpstr>
      <vt:lpstr>ปร5</vt:lpstr>
      <vt:lpstr>สรุปหมวดงาน(ปร5ก)</vt:lpstr>
      <vt:lpstr>สวนที่1-ก่อสร้าง(ปร4)</vt:lpstr>
      <vt:lpstr>คำนวณ Factor F 6%</vt:lpstr>
      <vt:lpstr>'คำนวณ Factor F 6%'!factor_table</vt:lpstr>
      <vt:lpstr>'(ปร6)'!Print_Area</vt:lpstr>
      <vt:lpstr>'คำนวณ Factor F 6%'!Print_Area</vt:lpstr>
      <vt:lpstr>ปร5!Print_Area</vt:lpstr>
      <vt:lpstr>'สรุปหมวดงาน(ปร5ก)'!Print_Area</vt:lpstr>
      <vt:lpstr>'สวนที่1-ก่อสร้าง(ปร4)'!Print_Area</vt:lpstr>
      <vt:lpstr>'สรุปหมวดงาน(ปร5ก)'!Print_Titles</vt:lpstr>
      <vt:lpstr>'สวนที่1-ก่อสร้าง(ปร4)'!Print_Titles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เปลี่ยนแปลงรั้วกระทรวง</dc:title>
  <dc:creator>DESIGN &amp; CONSTRUCTION DEVISION</dc:creator>
  <cp:lastModifiedBy>CPV</cp:lastModifiedBy>
  <cp:lastPrinted>2020-01-23T08:27:28Z</cp:lastPrinted>
  <dcterms:created xsi:type="dcterms:W3CDTF">2004-12-03T06:11:32Z</dcterms:created>
  <dcterms:modified xsi:type="dcterms:W3CDTF">2020-02-13T06:50:12Z</dcterms:modified>
</cp:coreProperties>
</file>